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3855" firstSheet="4" activeTab="4"/>
  </bookViews>
  <sheets>
    <sheet name="Listado Indicadores Sociales" sheetId="1" r:id="rId1"/>
    <sheet name="Indicadores Financieros" sheetId="2" r:id="rId2"/>
    <sheet name="Salud" sheetId="3" r:id="rId3"/>
    <sheet name="Saneamiento básico" sheetId="4" r:id="rId4"/>
    <sheet name="Mariscal" sheetId="5" r:id="rId5"/>
  </sheets>
  <definedNames/>
  <calcPr fullCalcOnLoad="1"/>
</workbook>
</file>

<file path=xl/sharedStrings.xml><?xml version="1.0" encoding="utf-8"?>
<sst xmlns="http://schemas.openxmlformats.org/spreadsheetml/2006/main" count="5576" uniqueCount="822">
  <si>
    <t>Categoría</t>
  </si>
  <si>
    <t>Objetivos de Política</t>
  </si>
  <si>
    <t>No.</t>
  </si>
  <si>
    <t>Indicador</t>
  </si>
  <si>
    <t>Razón de mortalidad materna</t>
  </si>
  <si>
    <t>Existencia</t>
  </si>
  <si>
    <t>Todos Vivos</t>
  </si>
  <si>
    <t xml:space="preserve">Número de defunciones de mujeres gestantes por complicaciones del embarazo, parto o puerperio </t>
  </si>
  <si>
    <t>Tasa de mortalidad en menores de 1 año - Mortalidad Infantil</t>
  </si>
  <si>
    <t>Tasa de mortalidad de niños, niñas de 0 a 5 años - En la niñez</t>
  </si>
  <si>
    <t>Cinco primeras causas de mortalidad de niños, niñas entre los 0 y 5 años</t>
  </si>
  <si>
    <t>Tasa de mortalidad de 0 a 17 años por causas externas  (homicidio, suicidio, accidentes, violencia intrafamiliar)</t>
  </si>
  <si>
    <t>Ninguno desnutrido</t>
  </si>
  <si>
    <t>Porcentaje de niños, niñas y adolescentes valorados con desnutrición crónica</t>
  </si>
  <si>
    <t>Porcentaje de niños, niñas y adolescentes valorados con Desnutrición Global</t>
  </si>
  <si>
    <t>Porcentaje de niños, niñas entre 0-6 meses que asisten a controles de crecimiento y desarrollo y que reciben lactancia materna exclusiva</t>
  </si>
  <si>
    <t>Porcentaje de mujeres gestantes con diagnóstico de anemia nutricional</t>
  </si>
  <si>
    <t>Porcentaje de niños, niñas con bajo peso al nacer</t>
  </si>
  <si>
    <t>Todos Saludables</t>
  </si>
  <si>
    <t>Cobertura de inmunización contra el BCG en niños, niñas menores de un año</t>
  </si>
  <si>
    <t>Cobertura de inmunización contra el polio en niños y niñas menores de 1 año</t>
  </si>
  <si>
    <t>Cobertura de inmunización contra el DPT en niños y niñas menores de 1 años</t>
  </si>
  <si>
    <t>Cobertura de inmunización contra la Hepatitits B en  niños y niñas menores de 1 años</t>
  </si>
  <si>
    <t>Cobertura de inmunización contra el Rotavirus en niños y niñas menores de 1 año</t>
  </si>
  <si>
    <t>Cobertura de inmunización contra el neumococo en niños y niñas de 1 año</t>
  </si>
  <si>
    <t>Cobertura de inmunización contra la influenza en niños y niñas menores de 1 año</t>
  </si>
  <si>
    <t>Porcentaje de mujeres gestantes que asistieron a control prenatal y que se practicaron la prueba de VIH (Elisa)</t>
  </si>
  <si>
    <t>Tasa de transmisión maternoinfantil de VIH</t>
  </si>
  <si>
    <t>Porcentaje de embarazos en  mujeres adolescentes</t>
  </si>
  <si>
    <t>Porcentaje de mujeres gestantes con sífilis que han sido diagnósticadas y tratadas antes de la semana 17</t>
  </si>
  <si>
    <t>Tasa de sifílis congénita</t>
  </si>
  <si>
    <t>Cinco primeras causas de morbilidad en menores de 5 años</t>
  </si>
  <si>
    <t>Porcentaje de niños, niñas entre 0 y 10 años que asisten a controles de crecimiento y desarrollo</t>
  </si>
  <si>
    <t>Número de niños, niñas entre 0 y 10 años que asisten a controles de crecimiento y desarrollo</t>
  </si>
  <si>
    <t>Total de población de niños y niñas entre 0 a 10 años</t>
  </si>
  <si>
    <t>Cobertura de agua</t>
  </si>
  <si>
    <t>Número total de viviendas</t>
  </si>
  <si>
    <t>Cobertura de saneamiento básico</t>
  </si>
  <si>
    <t>Cobertura con agua potable</t>
  </si>
  <si>
    <t>Ninguno sin Familia</t>
  </si>
  <si>
    <t>Desarrollo</t>
  </si>
  <si>
    <t xml:space="preserve">Ninguno sin Educación </t>
  </si>
  <si>
    <t>Porcentaje de niños, niñas vinculados a programas de educación inicial</t>
  </si>
  <si>
    <t>Tasa  Neta de cobertura escolar para educación básica primaria</t>
  </si>
  <si>
    <t>Tasa  Neta de cobertura escolar para educación básica secundaria</t>
  </si>
  <si>
    <t>Tasa  Neta de cobertura escolar para educación media</t>
  </si>
  <si>
    <t>Tasa de deserción escolar inter-anual de transición a grado once</t>
  </si>
  <si>
    <t>Tasa de repitencia en educación básica primaria</t>
  </si>
  <si>
    <t>Tasa de repitencia en educación básica secundaria</t>
  </si>
  <si>
    <t>Tasa de repitencia en educación básica media</t>
  </si>
  <si>
    <t>Puntaje promedio de las pruebas SABER - 5 grado</t>
  </si>
  <si>
    <t>Puntaje promedio de las pruebas SABER - 9 grado</t>
  </si>
  <si>
    <t>Puntaje promedio en las pruebas ICFES</t>
  </si>
  <si>
    <t>Todos Jugando</t>
  </si>
  <si>
    <t>Número de niños, niñas y adolescentes entre 5 y 17 años que asisten a bibliotecas</t>
  </si>
  <si>
    <t>Porcentaje de niños, niñas y adolescentes de 5 a 17 años matriculados o inscritos en programas de recreación y deporte</t>
  </si>
  <si>
    <t>Porcentaje de niños, niñas y adolescentes entre 0 y 17 años, inscritos o matriculados en programas artísticos, lúdicos o culturales</t>
  </si>
  <si>
    <t>Todos capaces de manejar afectos, emociones y sexualidad</t>
  </si>
  <si>
    <t>Número de niño, niñas y adolescentes entre 6 y 17 años, que recibieron orientación en educación sexual y reproductiva</t>
  </si>
  <si>
    <t>Ciudadanía</t>
  </si>
  <si>
    <t>Todos participando en espacios sociales</t>
  </si>
  <si>
    <t>Porcentaje de gobiernos escolares operando</t>
  </si>
  <si>
    <t>Porcentaje de consejos de política social (Departamental  y Municipales) en los que participan niños, niñas y adolescentes</t>
  </si>
  <si>
    <t>Porcentaje de Consejos de Juventud Municipales conformados</t>
  </si>
  <si>
    <t>Ninguno sin registro</t>
  </si>
  <si>
    <t>Proporción de niños y niñas menores de 1 año registrados según lugar de nacimiento</t>
  </si>
  <si>
    <t>Protección</t>
  </si>
  <si>
    <t>Ninguno maltratado, abusado o víctima del conflicto interno generado por grupos al margen de la ley</t>
  </si>
  <si>
    <t>Número de casos denunciados de maltrato en niños, niñas y adolescentes entre 0 y 17 años</t>
  </si>
  <si>
    <t>Número de casos de denuncia por abuso sexual en niños, niñas y adolescente entre 0 y 17 años</t>
  </si>
  <si>
    <t>Ninguno en actividad perjudicial</t>
  </si>
  <si>
    <t>Adolescentes acusados de violar la ley penal con su debido proceso</t>
  </si>
  <si>
    <t>Número de adolescentes entre 14 y 17 infractores de la Ley Penal vinculados a procesos judiciales</t>
  </si>
  <si>
    <t>Porcentaje de adolescentes entre 14 y 17 años infractores de la ley penal reincidentes</t>
  </si>
  <si>
    <t>Porcentaje de adolescentes entre 14 y 17 años privados de libertad procesados conforme a la ley</t>
  </si>
  <si>
    <t>Total Nacidos vivos según lugar de residencia de la madre</t>
  </si>
  <si>
    <t>Cobertura de inmunización contra la Triple viral en niños y niñas de 1 año</t>
  </si>
  <si>
    <t>Tasa de morbilidad por EDA (Enfermedad Diarreica Aguda) en menores de 5 años</t>
  </si>
  <si>
    <t>Tasa de morbilida por ERA (Enfermedad Respiratoria Aguda) en menores de 5 años</t>
  </si>
  <si>
    <t>Número de niños, niñas y adolescentes entre 0 y 17 años declaradas en situación de adoptabilidad</t>
  </si>
  <si>
    <t>Porcentaje de niños, niñas y adolescentes entre 0 y 17 años declarados adoptables, dados en adopción</t>
  </si>
  <si>
    <t>Número de casos  de informes periciales sexológicos en menores de 18 años</t>
  </si>
  <si>
    <t>Número de valoraciones médico legales por presunto delito de maltrato infantil</t>
  </si>
  <si>
    <t>Pocentaje de niños, niñas y adolescentes entre 0 y 17 años que son victimas de Minas antipersona y Municiones Sin Explotar</t>
  </si>
  <si>
    <t>Número de niños, niñas y adolescentes entre 5 y  17 años, que participan en una actividad remunerada o no</t>
  </si>
  <si>
    <t>Número de niños, niñas y adolescentes entre 5 y 17 años que trabajan 15 o más horas en oficios del hogar</t>
  </si>
  <si>
    <t xml:space="preserve">Número de niños, niñas y adolescentes entre 0 y 17 años explotados sexualmente </t>
  </si>
  <si>
    <t>INDICADOR</t>
  </si>
  <si>
    <t>AÑO</t>
  </si>
  <si>
    <t>Número de viviendas con servicio de acueducto</t>
  </si>
  <si>
    <t>% con cobertura de acueducto</t>
  </si>
  <si>
    <t>Número de viviendas con servicio de Alcantarillado</t>
  </si>
  <si>
    <t>% con cobertura de Alcantarillado</t>
  </si>
  <si>
    <t>Promedio Calidad Agua</t>
  </si>
  <si>
    <t>Promedio número de horas al día con suministro de agua</t>
  </si>
  <si>
    <t>Promedio número de días a la semana con suministro de agua</t>
  </si>
  <si>
    <t>Número de viviendas con pozos, letrinas..</t>
  </si>
  <si>
    <t>% con cobertura de Alcantarillado individual</t>
  </si>
  <si>
    <t xml:space="preserve">Cobertura de 
Recolección de Basuras </t>
  </si>
  <si>
    <t>Número de viviendas con recolección de basura</t>
  </si>
  <si>
    <t>% con cobertura de recolección de basuras</t>
  </si>
  <si>
    <t>Número de viviendas con servicio de recolección de basuras</t>
  </si>
  <si>
    <t>Indicador calculado</t>
  </si>
  <si>
    <t>2. Tasa de mortalidad Infantil - Niños, niñas menores de 1 año</t>
  </si>
  <si>
    <t>3. Tasa de mortalidad en niños de 0 - 5 años - Niñez</t>
  </si>
  <si>
    <t>24. Tasa de morbilidad por EDA en menores de 5 años</t>
  </si>
  <si>
    <t>26. Porcentaje de niños, niñas entre 0 y 10 años que asisten a controles de crecimiento y desarrollo</t>
  </si>
  <si>
    <t>5. Tasa de mortalidad de 0 a 17 años por causas externas  (homicidio, suicidio, accidentes, violencia intrafamiliar)</t>
  </si>
  <si>
    <t>Número total de niñas, niños y adolescentes entre 0 y 17 años</t>
  </si>
  <si>
    <t>6. Porcentaje de niños, niñas y adolescentes valorados con desnutrición crónica</t>
  </si>
  <si>
    <t>Número de niñas y niños entre 0 y 5 años valorados con desnutrición Crónica</t>
  </si>
  <si>
    <t>Total de nacidos vivos</t>
  </si>
  <si>
    <t>Número de nacidos vivos con peso menor a 2.500 gramos</t>
  </si>
  <si>
    <t>Número de mujeres gestantes con diagnóstico de anemia nutricional</t>
  </si>
  <si>
    <t>Total de mujeres que asistieron a control prenatal</t>
  </si>
  <si>
    <t>Número de mujeres que asistieron a control prenatal y que se le practicaron la prueban de VIH (Elisa)</t>
  </si>
  <si>
    <t>Número de niñas, niños recien nacidos de madres infectadas, que fueron diagnosticadas(os) como VIH positivo</t>
  </si>
  <si>
    <t>Total de niñas, niños nacidos de madres infectadas con VIH</t>
  </si>
  <si>
    <t>Total de mujeres gestantes con diagnóstico de sífilis</t>
  </si>
  <si>
    <t>INDICADORES</t>
  </si>
  <si>
    <t>28. Cobertura de Alcantarillado</t>
  </si>
  <si>
    <t>28. Cobertura de 
Alcantarillado Individual 
(Pozos septicos, letrinas…)</t>
  </si>
  <si>
    <t>27. Cobertura de Acueducto
29. Cobertura Agua Potable</t>
  </si>
  <si>
    <t>Número de niñas, niños menores de 1 año muertos</t>
  </si>
  <si>
    <t>Número de niñas, niños entre 0 y 5 años muertos</t>
  </si>
  <si>
    <t>Número de niñas y niños entre 0 y 5 años con diagnóstico de enfermedad diarréica aguda</t>
  </si>
  <si>
    <t>Total de población entre 0 y 5 años</t>
  </si>
  <si>
    <t>Número de niñas y niños entre 0 y 5 años con diagnóstico de enfermedad Respiratoria aguda</t>
  </si>
  <si>
    <t>Total mujeres gestantes</t>
  </si>
  <si>
    <t>Número de niñas, niños y adolescentes entre 0 y 17 años muertos por causas externas</t>
  </si>
  <si>
    <t>Fuente de Información</t>
  </si>
  <si>
    <t>Nombre Primera causa:</t>
  </si>
  <si>
    <t>Nombre Segunda causa:</t>
  </si>
  <si>
    <t>Nombre Tercera causa</t>
  </si>
  <si>
    <t>Nombre Cuarta causa</t>
  </si>
  <si>
    <t>Nombre Quinta causa</t>
  </si>
  <si>
    <t>Total población entre 11 y 14 años</t>
  </si>
  <si>
    <t>Niños entre 11 y 14 años matriculados</t>
  </si>
  <si>
    <t>Niños entre 6 y 10 años matriculados</t>
  </si>
  <si>
    <t>Total población entre 6 y 10 años</t>
  </si>
  <si>
    <t>Niños entre 15 y 16 años matriculados</t>
  </si>
  <si>
    <t>Total población entre 15 y 16 años</t>
  </si>
  <si>
    <t>Total de matriculados en Básica Primaria</t>
  </si>
  <si>
    <t>Número de alumnos que reprobaron en Básica Primaria</t>
  </si>
  <si>
    <t>Número de alumnos que reprobaron en Básica Secundaria</t>
  </si>
  <si>
    <t>Total de matriculados en Básica Secundaria</t>
  </si>
  <si>
    <t>Número de alumnos que reprobaron en Básica Media</t>
  </si>
  <si>
    <t>Total de matriculados en Básica Media</t>
  </si>
  <si>
    <t>PRIMERA INFANCIA</t>
  </si>
  <si>
    <t xml:space="preserve">INFANCIA </t>
  </si>
  <si>
    <t>ADOLESCENCIA</t>
  </si>
  <si>
    <t>JUVENTUD</t>
  </si>
  <si>
    <t>X</t>
  </si>
  <si>
    <t>Porcentaje  de personas entre 0 y 17 añosdesplazados por la violencia</t>
  </si>
  <si>
    <t>Tasa de informes periciales sexologicos en niñas, niños y adolescentes entre 0 y 17 años</t>
  </si>
  <si>
    <t>CICLO VITAL</t>
  </si>
  <si>
    <t>LISTADO DE LOS 65  INDICADORES PRIORIZADOS PARA LA RENDICIÓN PÚBLICA DE CUENTAS</t>
  </si>
  <si>
    <t>En el indicador cuatro (4) Cinco primeras causas de Mortalidad en niñas, niños entre 0 y 5 años, y el indicador 23, Cinco primeras causas de morbilidad en niñas, niños entre 0 y 5 años, se debe escribir la causa para el departamento y para cada municipio.</t>
  </si>
  <si>
    <t>Total Nacional</t>
  </si>
  <si>
    <r>
      <t xml:space="preserve">Nota: Si el Departamento no cuenta con alguna de la información solicitada, escribir en la celda correspondiente "ND" ( No Disponible).     </t>
    </r>
    <r>
      <rPr>
        <b/>
        <sz val="11"/>
        <color indexed="60"/>
        <rFont val="Calibri"/>
        <family val="2"/>
      </rPr>
      <t>NINGUNA CELDA DEBE QUEDAR EN BLANCO</t>
    </r>
  </si>
  <si>
    <t>Número estimado de personas entre los 0 y 17 añosaños en situación de Calle</t>
  </si>
  <si>
    <t>INFORMACIÓN QUE DEBE REPORTAR EL DEPARTAMENTO EN LA RENDICIÓN PÚBLICA DE CUENTAS DE INFANCIA Y ADOLESCENCIA - ANEXO INFORME DE GESTIÓN</t>
  </si>
  <si>
    <t>Prioridad fiscal del Gasto Público Social (GPS)</t>
  </si>
  <si>
    <t>Prioridad macroeconómica del Gasto Público Social departamental</t>
  </si>
  <si>
    <t>Gasto Público Social Per cápita</t>
  </si>
  <si>
    <t>Participación del gasto en saneamiento ambiental  en el  gasto público social</t>
  </si>
  <si>
    <t>LISTADO DE LOS 14  INDICADORES FINANCIEROS PARA LA RENDICIÓN PÚBLICA DE CUENTAS DE INFANCIA Y ADOLESCENCIA</t>
  </si>
  <si>
    <t>INDICADORES FINANCIEROS</t>
  </si>
  <si>
    <r>
      <t xml:space="preserve">Prioridad del gasto público social en </t>
    </r>
    <r>
      <rPr>
        <u val="single"/>
        <sz val="12"/>
        <color indexed="8"/>
        <rFont val="Calibri"/>
        <family val="2"/>
      </rPr>
      <t>primera infancia</t>
    </r>
  </si>
  <si>
    <r>
      <t xml:space="preserve">Prioridad del gasto público social en </t>
    </r>
    <r>
      <rPr>
        <u val="single"/>
        <sz val="12"/>
        <color indexed="8"/>
        <rFont val="Calibri"/>
        <family val="2"/>
      </rPr>
      <t xml:space="preserve">infancia </t>
    </r>
  </si>
  <si>
    <r>
      <t xml:space="preserve">Prioridad del gasto público social </t>
    </r>
    <r>
      <rPr>
        <u val="single"/>
        <sz val="12"/>
        <color indexed="8"/>
        <rFont val="Calibri"/>
        <family val="2"/>
      </rPr>
      <t>adolescencia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</si>
  <si>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 xml:space="preserve">salud </t>
    </r>
    <r>
      <rPr>
        <sz val="12"/>
        <color indexed="8"/>
        <rFont val="Calibri"/>
        <family val="2"/>
      </rPr>
      <t>en el  gasto público social</t>
    </r>
  </si>
  <si>
    <r>
      <t xml:space="preserve">Participación del gasto público social en </t>
    </r>
    <r>
      <rPr>
        <u val="single"/>
        <sz val="12"/>
        <color indexed="8"/>
        <rFont val="Calibri"/>
        <family val="2"/>
      </rPr>
      <t xml:space="preserve">educación </t>
    </r>
    <r>
      <rPr>
        <sz val="12"/>
        <color indexed="8"/>
        <rFont val="Calibri"/>
        <family val="2"/>
      </rPr>
      <t>en el  gasto público social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</si>
  <si>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>vivienda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</si>
  <si>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>agua potable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</si>
  <si>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>recreación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</si>
  <si>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>cultura</t>
    </r>
    <r>
      <rPr>
        <sz val="12"/>
        <color indexed="8"/>
        <rFont val="Calibri"/>
        <family val="2"/>
      </rPr>
      <t xml:space="preserve"> en el  gasto público social</t>
    </r>
  </si>
  <si>
    <r>
      <t xml:space="preserve">Participación del gasto en </t>
    </r>
    <r>
      <rPr>
        <u val="single"/>
        <sz val="12"/>
        <color indexed="8"/>
        <rFont val="Calibri"/>
        <family val="2"/>
      </rPr>
      <t>deporte</t>
    </r>
    <r>
      <rPr>
        <sz val="12"/>
        <color indexed="8"/>
        <rFont val="Calibri"/>
        <family val="2"/>
      </rPr>
      <t xml:space="preserve"> en el  gasto público social</t>
    </r>
  </si>
  <si>
    <t>Monteria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</si>
  <si>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</si>
  <si>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</si>
  <si>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</si>
  <si>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</si>
  <si>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</si>
  <si>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</si>
  <si>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</si>
  <si>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</si>
  <si>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</si>
  <si>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</si>
  <si>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</si>
  <si>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</si>
  <si>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</si>
  <si>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</si>
  <si>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</si>
  <si>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</si>
  <si>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</si>
  <si>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</si>
  <si>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</si>
  <si>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</si>
  <si>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</si>
  <si>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</si>
  <si>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</si>
  <si>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Carlos</t>
  </si>
  <si>
    <t>San Jose de Ure</t>
  </si>
  <si>
    <t>San Pelayo</t>
  </si>
  <si>
    <t>Tierralta</t>
  </si>
  <si>
    <t>Tuchín</t>
  </si>
  <si>
    <t>Valencia</t>
  </si>
  <si>
    <t>Córdoba incluidos todos los Mpios</t>
  </si>
  <si>
    <t>INFORMACIÓN QUE DEBE REPORTEAR LA SECRETARIA DE AGUA POTABLE DEPARTAMENTAL PARA LA RENDICIÓN PÚBLICA DE CUENTAS DE INFANCIA Y ADOLESCENCIA</t>
  </si>
  <si>
    <t>Nota: Si la la Secretaria de Agua Potable no cuenta con alguna de la información solicitada, escribir en la celda correspondiente "ND" ( No Disponible)</t>
  </si>
  <si>
    <t>NIVEL DE RIESGO</t>
  </si>
  <si>
    <t>Desde</t>
  </si>
  <si>
    <t>Hasta</t>
  </si>
  <si>
    <t>Sin Riesgo</t>
  </si>
  <si>
    <t>Alto</t>
  </si>
  <si>
    <t>Media</t>
  </si>
  <si>
    <t>Baja</t>
  </si>
  <si>
    <t>Córdoba</t>
  </si>
  <si>
    <t xml:space="preserve">Ayapel </t>
  </si>
  <si>
    <t>Montería</t>
  </si>
  <si>
    <t xml:space="preserve">Moñitos </t>
  </si>
  <si>
    <t xml:space="preserve">Purísima </t>
  </si>
  <si>
    <t>San Andrés de Sotavento</t>
  </si>
  <si>
    <t xml:space="preserve">Fuente de Información </t>
  </si>
  <si>
    <t>Observaciones</t>
  </si>
  <si>
    <t xml:space="preserve">DANE </t>
  </si>
  <si>
    <t>Gobernación de Córdoba; secretaria de infraestructura; PDA</t>
  </si>
  <si>
    <t>Departamento Nacional de Estadísticas, Censo 2005</t>
  </si>
  <si>
    <t>INSTITUTO NACIONAL DE SALUD</t>
  </si>
  <si>
    <t>Número de viviendas con servicio de Alcantarillado individual</t>
  </si>
  <si>
    <t>Número de viviendas con servicio de Alcantarillado Individual</t>
  </si>
  <si>
    <t>ND</t>
  </si>
  <si>
    <t>DANE</t>
  </si>
  <si>
    <t xml:space="preserve">ND </t>
  </si>
  <si>
    <t>N.D</t>
  </si>
  <si>
    <t>119,19%</t>
  </si>
  <si>
    <t>120,07%</t>
  </si>
  <si>
    <t>121,32%</t>
  </si>
  <si>
    <t>95,60%</t>
  </si>
  <si>
    <t>97,98%</t>
  </si>
  <si>
    <t>102,02%</t>
  </si>
  <si>
    <t>70,65%</t>
  </si>
  <si>
    <t>71,30%</t>
  </si>
  <si>
    <t>75,76%</t>
  </si>
  <si>
    <t>90,33%</t>
  </si>
  <si>
    <t>94,02%</t>
  </si>
  <si>
    <t>90,77%</t>
  </si>
  <si>
    <t>96,66%</t>
  </si>
  <si>
    <t>96,44%</t>
  </si>
  <si>
    <t>90,58%</t>
  </si>
  <si>
    <t>91,53%</t>
  </si>
  <si>
    <t>93,29%</t>
  </si>
  <si>
    <t>72,24%</t>
  </si>
  <si>
    <t>73,97%</t>
  </si>
  <si>
    <r>
      <t>G</t>
    </r>
    <r>
      <rPr>
        <sz val="11"/>
        <color indexed="8"/>
        <rFont val="Calibri"/>
        <family val="2"/>
      </rPr>
      <t>obernación de Córdoba; secretaria de infraestructura; PDA</t>
    </r>
  </si>
  <si>
    <t>73.06</t>
  </si>
  <si>
    <t>DANE - SIVIGILA DEPARTAMENTO</t>
  </si>
  <si>
    <t xml:space="preserve">101 nacidos vivos sin informacion </t>
  </si>
  <si>
    <t>75.02</t>
  </si>
  <si>
    <t xml:space="preserve">69 nacidos vivos sin informacion </t>
  </si>
  <si>
    <t>75.57</t>
  </si>
  <si>
    <t xml:space="preserve">68 nacidos vivos sin informacion </t>
  </si>
  <si>
    <t>62.76</t>
  </si>
  <si>
    <t xml:space="preserve">217 nacidos vivos sin informacion </t>
  </si>
  <si>
    <t>DANE - PRELIMINAR</t>
  </si>
  <si>
    <t xml:space="preserve">333 nacidos vivos sin informacion </t>
  </si>
  <si>
    <t>No se tiene razon de mortalidad materna a nivel nacional</t>
  </si>
  <si>
    <t xml:space="preserve">33 nacidos vivos sin informacion </t>
  </si>
  <si>
    <t>6 muertes sin informacion de Municipios de Residencia</t>
  </si>
  <si>
    <t>15.91</t>
  </si>
  <si>
    <t>5 muertes sin informacion de Municipios de Residencia</t>
  </si>
  <si>
    <t>15.47</t>
  </si>
  <si>
    <t>15.32</t>
  </si>
  <si>
    <t>333 muertes sin informacion de Municipios de Residencia</t>
  </si>
  <si>
    <t>DATOS PRELIMINAR</t>
  </si>
  <si>
    <t>19.42</t>
  </si>
  <si>
    <t>7 muertes sin informacion de Municipios de Residencia</t>
  </si>
  <si>
    <t>18.86</t>
  </si>
  <si>
    <t>18.51</t>
  </si>
  <si>
    <t>4 muertes sin informacion de Municipios de Residencia</t>
  </si>
  <si>
    <t>17.76</t>
  </si>
  <si>
    <t>8 muertes sin informacion de Municipios de Residencia</t>
  </si>
  <si>
    <t>DANE- PRELIMINAR</t>
  </si>
  <si>
    <t>1 muert sin informacion de Municipios de Residencia</t>
  </si>
  <si>
    <t>trastorno respiratorio del periodo perinatal</t>
  </si>
  <si>
    <t xml:space="preserve">sistema nervioso </t>
  </si>
  <si>
    <t>malformaciones miningitis</t>
  </si>
  <si>
    <t>No hay muertes</t>
  </si>
  <si>
    <t>malformaciones congenitas</t>
  </si>
  <si>
    <t>infecciones intestinales</t>
  </si>
  <si>
    <t>trastorno respiratorio del periodo perinartal</t>
  </si>
  <si>
    <t xml:space="preserve">malformaciones congenitas </t>
  </si>
  <si>
    <t>trastornos respiratoiro periodo perinatal</t>
  </si>
  <si>
    <t>sepsis bacteriana</t>
  </si>
  <si>
    <t xml:space="preserve">otras afecciones del periodo perinatal </t>
  </si>
  <si>
    <t>Sepsis bacterina</t>
  </si>
  <si>
    <t>deficiencias nutrionales</t>
  </si>
  <si>
    <t xml:space="preserve">trastrono respiratorio del periodo perinatal </t>
  </si>
  <si>
    <t>IRA</t>
  </si>
  <si>
    <t>infecciones respiratorio del periodo perinatal</t>
  </si>
  <si>
    <t>feto recien nacido afectado por  complicaciones maternas</t>
  </si>
  <si>
    <t>No hay muertes reportadas</t>
  </si>
  <si>
    <t>trastornos respiratorios del periodo perinatal</t>
  </si>
  <si>
    <t>Los Municipios de Cotorra y Chima no se registraron defunsuiones para este grupo de edad</t>
  </si>
  <si>
    <t>Malformaciones congenitas</t>
  </si>
  <si>
    <t>deficiencia nutricional</t>
  </si>
  <si>
    <t>otras afecciones periodo perinatal</t>
  </si>
  <si>
    <t>malformaciones congenita</t>
  </si>
  <si>
    <t>trastorno periodo perinatal</t>
  </si>
  <si>
    <t>otras afecciones del periodo perintal</t>
  </si>
  <si>
    <t>deficiencia nutricionales</t>
  </si>
  <si>
    <t>miningitis</t>
  </si>
  <si>
    <t>malformaciones</t>
  </si>
  <si>
    <t xml:space="preserve">enfermedad del corazon </t>
  </si>
  <si>
    <t>dificiencia nutrionales</t>
  </si>
  <si>
    <t>lesiones autoinflingidas</t>
  </si>
  <si>
    <t>sepsis bacterina</t>
  </si>
  <si>
    <t>trastorno respiratorio</t>
  </si>
  <si>
    <t>septicemia</t>
  </si>
  <si>
    <t>trastorno perinatal</t>
  </si>
  <si>
    <t>34</t>
  </si>
  <si>
    <t>feto malformaciones</t>
  </si>
  <si>
    <t xml:space="preserve">recien nacidos por traumas </t>
  </si>
  <si>
    <t>malformaciones congeita</t>
  </si>
  <si>
    <t>deficiencia intestinal</t>
  </si>
  <si>
    <t>infecciones intestinal</t>
  </si>
  <si>
    <t>tumor maligno</t>
  </si>
  <si>
    <t>recien nacido con complicaciones obstetricas</t>
  </si>
  <si>
    <t xml:space="preserve">enfermedad cronica </t>
  </si>
  <si>
    <t xml:space="preserve">otras afecciones periodo </t>
  </si>
  <si>
    <t>enfermedad del pulmon</t>
  </si>
  <si>
    <t>meningitis</t>
  </si>
  <si>
    <t>otras afecciones respiratorias</t>
  </si>
  <si>
    <t xml:space="preserve"> miningitis</t>
  </si>
  <si>
    <t xml:space="preserve">sepsis bacterina </t>
  </si>
  <si>
    <t>enfermedades infecciosas intestinales</t>
  </si>
  <si>
    <t>enfermedades del pulmon</t>
  </si>
  <si>
    <t>enfermedad cerebrovascular</t>
  </si>
  <si>
    <t xml:space="preserve">deficiencia nutricionales </t>
  </si>
  <si>
    <t>otras afecciones del periodo perinatal</t>
  </si>
  <si>
    <t>otra afecciones del periodo perinatal</t>
  </si>
  <si>
    <t>enfermedad cronica respiratoria</t>
  </si>
  <si>
    <t>eventos infeccion no determinada</t>
  </si>
  <si>
    <t>trastorno del periodo perinatal</t>
  </si>
  <si>
    <t>otras enfermedades respiratorias</t>
  </si>
  <si>
    <t>otras afecciones en el periodo perinatal</t>
  </si>
  <si>
    <t>deficiencia respiratorias</t>
  </si>
  <si>
    <t>enfermedad intestinales</t>
  </si>
  <si>
    <t>Trastornos Respiratorios</t>
  </si>
  <si>
    <t>Otras infecciones por perinatal</t>
  </si>
  <si>
    <t>enfermedad del corazon</t>
  </si>
  <si>
    <t>infecciones respiratorio</t>
  </si>
  <si>
    <t>trastorno respiratorio periodo perinatal</t>
  </si>
  <si>
    <t>recien nacidos afectados en el nacimiento</t>
  </si>
  <si>
    <t>septicenia</t>
  </si>
  <si>
    <t>enfermedades instestinales</t>
  </si>
  <si>
    <t>periodo perinatal</t>
  </si>
  <si>
    <t>otras enfermedas del sistema digestivo</t>
  </si>
  <si>
    <t>trauma en el nacimeinto</t>
  </si>
  <si>
    <t>otras afecciones</t>
  </si>
  <si>
    <t>otras afecciones originadas del periodo perinatal</t>
  </si>
  <si>
    <t>sistema digestivo</t>
  </si>
  <si>
    <t>complicaciones nacimiento</t>
  </si>
  <si>
    <t>otras enferemdadea parisitarias</t>
  </si>
  <si>
    <t>enfermedad del corazon 1</t>
  </si>
  <si>
    <t>trastrono respiratorio periodo perinatal</t>
  </si>
  <si>
    <t>feto complicaciones obstetrico</t>
  </si>
  <si>
    <t>otras enfermedades sistema digestivo</t>
  </si>
  <si>
    <t>diabetes</t>
  </si>
  <si>
    <t>trastornos respiratorios</t>
  </si>
  <si>
    <t>deficinecia nutricional</t>
  </si>
  <si>
    <t>enfermedades hemoliticas</t>
  </si>
  <si>
    <t>sistema nervioso</t>
  </si>
  <si>
    <t>respiratorias</t>
  </si>
  <si>
    <t>malforamciones</t>
  </si>
  <si>
    <t>retardo crecimiento</t>
  </si>
  <si>
    <t>otras infecciones periodo perinatal</t>
  </si>
  <si>
    <t>trastorno respiratoiro</t>
  </si>
  <si>
    <t>deficincia nutricional</t>
  </si>
  <si>
    <t>enfermedades del sistema urinario</t>
  </si>
  <si>
    <t>Trauma en el nacimiento</t>
  </si>
  <si>
    <t>infecciones instestinales</t>
  </si>
  <si>
    <t>trastornos respiratoiros especificos del periodo perinatal</t>
  </si>
  <si>
    <t xml:space="preserve">otras accidentes </t>
  </si>
  <si>
    <t>malforamciones congenita</t>
  </si>
  <si>
    <t>enfermedad cardipulmunar</t>
  </si>
  <si>
    <t>enfermedad del sistema urinario</t>
  </si>
  <si>
    <t>otras enfermedades respiratoria</t>
  </si>
  <si>
    <t>recien nacido afectados obstetricas</t>
  </si>
  <si>
    <t>otras enfermedades del sistema digestivo</t>
  </si>
  <si>
    <t>otras accientes secuelas</t>
  </si>
  <si>
    <t>afecciones del periodo perinatal</t>
  </si>
  <si>
    <t>VIH</t>
  </si>
  <si>
    <t>ahogamiento</t>
  </si>
  <si>
    <t>enfermedades intestinales</t>
  </si>
  <si>
    <t>accidentes trasporte terrestre</t>
  </si>
  <si>
    <t>enfermedad sistema digestivo</t>
  </si>
  <si>
    <t>ahogamiento accidental</t>
  </si>
  <si>
    <t>otras infecciones en periodo perinatal</t>
  </si>
  <si>
    <t>accidentes secuelas</t>
  </si>
  <si>
    <t>enfermedad esquemica del corazon</t>
  </si>
  <si>
    <t>enfermedad cronica via respiratoria</t>
  </si>
  <si>
    <t>enfermedades cardiopulmunar</t>
  </si>
  <si>
    <t>agresiones</t>
  </si>
  <si>
    <t>Enfermedad CardiovascularAccidentes terrestre</t>
  </si>
  <si>
    <t xml:space="preserve">Trastornos Respiratorio periodo perinatal </t>
  </si>
  <si>
    <t xml:space="preserve">agresiones </t>
  </si>
  <si>
    <t>Enfermedad del sistema nervioso</t>
  </si>
  <si>
    <t>enfermedad cronicras vias respiratorias</t>
  </si>
  <si>
    <t>trastornos respiratoiros especificos periodo perinatal</t>
  </si>
  <si>
    <t>Accidentes terrestre</t>
  </si>
  <si>
    <t>Enfermedades cronicas vias respiratorias inferiores</t>
  </si>
  <si>
    <t>enfermedad de infecciosa instestinales</t>
  </si>
  <si>
    <t>Residuo</t>
  </si>
  <si>
    <t>otra enfermedades sistema digestivo</t>
  </si>
  <si>
    <t>insuficiencia cardiaca</t>
  </si>
  <si>
    <t>enfermedades respiratorias</t>
  </si>
  <si>
    <t>evento de intencion no determinada</t>
  </si>
  <si>
    <t>Anemia Nutricional</t>
  </si>
  <si>
    <t>Agresiones</t>
  </si>
  <si>
    <t xml:space="preserve">Ahogamiento y sumersion </t>
  </si>
  <si>
    <t>otras agresiones</t>
  </si>
  <si>
    <t>sintomas y signos de afecciones no definidas</t>
  </si>
  <si>
    <t>Diabetes</t>
  </si>
  <si>
    <t>Enfermedades cronicas vias respiratorias superiores</t>
  </si>
  <si>
    <t>Trastornos Respiratorio periodo perinatal</t>
  </si>
  <si>
    <t>trastorno respirtatorio  del periodo perinatal</t>
  </si>
  <si>
    <t>enfermedad cardiovascular</t>
  </si>
  <si>
    <t>otros accidentes secuelas</t>
  </si>
  <si>
    <t>enfermedad cronica vias infeccionsas</t>
  </si>
  <si>
    <t>No se presentaron muertes en menores de 4 años</t>
  </si>
  <si>
    <t>tumor mailgno linfatico</t>
  </si>
  <si>
    <t>otras enfermedad sistema digestivo</t>
  </si>
  <si>
    <t>accidentes transporte terrestre</t>
  </si>
  <si>
    <t>trastornos especificos periodo perinatal</t>
  </si>
  <si>
    <t>trastornos respiratoiros periodo perinatal</t>
  </si>
  <si>
    <t>accidentes de trasnporte terrestre</t>
  </si>
  <si>
    <t>enfermedad infecciosas intestinales</t>
  </si>
  <si>
    <t>otras accidentes secuelas</t>
  </si>
  <si>
    <t>enfermedades cronicas vias respiratorias inferiores</t>
  </si>
  <si>
    <t xml:space="preserve"> IRA</t>
  </si>
  <si>
    <t xml:space="preserve">malformaciones congenita </t>
  </si>
  <si>
    <t>tumor maligno linfatico</t>
  </si>
  <si>
    <t>enfermedad sistema orinario</t>
  </si>
  <si>
    <t>enfermedades cereobasculares</t>
  </si>
  <si>
    <t xml:space="preserve">Enfermedad Cronica de vias respiratoria </t>
  </si>
  <si>
    <t>Aogamiento y sumersion</t>
  </si>
  <si>
    <t>trastornos respiratorio</t>
  </si>
  <si>
    <t>trastornos respiratoiros</t>
  </si>
  <si>
    <t>otras afecciones orinarias en periodo perinatal</t>
  </si>
  <si>
    <t>Enfermedad esquimica del corazon</t>
  </si>
  <si>
    <t>Enfermedades del sistema urinario</t>
  </si>
  <si>
    <t>Septicemia</t>
  </si>
  <si>
    <t>Sock septico</t>
  </si>
  <si>
    <t>desnutricion</t>
  </si>
  <si>
    <t>Hemorragia pulmonar</t>
  </si>
  <si>
    <t>Malformaciones congenita</t>
  </si>
  <si>
    <t>shock bulemilico</t>
  </si>
  <si>
    <t>hemorragia pulmonar</t>
  </si>
  <si>
    <t>bronconeumonia</t>
  </si>
  <si>
    <t xml:space="preserve">desnutricion </t>
  </si>
  <si>
    <t>leucemia</t>
  </si>
  <si>
    <t>hidrosefalia</t>
  </si>
  <si>
    <t>neumonia</t>
  </si>
  <si>
    <t>hidrocefalia</t>
  </si>
  <si>
    <t>infeccion intestinal</t>
  </si>
  <si>
    <t>Shock septico</t>
  </si>
  <si>
    <t>Neumonia</t>
  </si>
  <si>
    <t>shock septico</t>
  </si>
  <si>
    <t>insuficiencia respiratoria</t>
  </si>
  <si>
    <t>Anoxia</t>
  </si>
  <si>
    <t>Prematurez</t>
  </si>
  <si>
    <t>otras enfe. Cereobasuclar</t>
  </si>
  <si>
    <t>Sindrome de Respiracion Neonato</t>
  </si>
  <si>
    <t>afixia perinatal</t>
  </si>
  <si>
    <t>Recien nacido con complicaciones obstretica</t>
  </si>
  <si>
    <t>sindrome del prematuro</t>
  </si>
  <si>
    <t>Malformaciones Congenita</t>
  </si>
  <si>
    <t>shok cardiogenico</t>
  </si>
  <si>
    <t>Malformacion congenita</t>
  </si>
  <si>
    <t>shock cardiogenico</t>
  </si>
  <si>
    <t>Inf. Intestinales</t>
  </si>
  <si>
    <t>sindrome del neonato</t>
  </si>
  <si>
    <t>Encefalomielitis</t>
  </si>
  <si>
    <t>sindorme del neonato</t>
  </si>
  <si>
    <t>sufrimiento neonatal</t>
  </si>
  <si>
    <t>asma bronquial</t>
  </si>
  <si>
    <t>Desnuticion</t>
  </si>
  <si>
    <t xml:space="preserve">neumonia </t>
  </si>
  <si>
    <t>Sepcis bacteriana</t>
  </si>
  <si>
    <t>hepatitis</t>
  </si>
  <si>
    <t>otra enfermedad cerebrovascular</t>
  </si>
  <si>
    <t>hemorragia cerebral</t>
  </si>
  <si>
    <t>hipoxia perinatal</t>
  </si>
  <si>
    <t>hipoxia cerebral</t>
  </si>
  <si>
    <t>afixia</t>
  </si>
  <si>
    <t>prematurez extrema</t>
  </si>
  <si>
    <t>afixia1</t>
  </si>
  <si>
    <t>Plataforma RUAF-ND (Registro Unico de Afiliado Nacimiento y Defunciones)</t>
  </si>
  <si>
    <t>Los Municipios de San Jose de Ure, Momil y Chima no se registraron defunsuiones para este grupo de edad</t>
  </si>
  <si>
    <t>Hemorragia</t>
  </si>
  <si>
    <t>Insuficiencia placentaria</t>
  </si>
  <si>
    <t>afixia nacimiento</t>
  </si>
  <si>
    <t>anaincefalia</t>
  </si>
  <si>
    <t>shok septico</t>
  </si>
  <si>
    <t>insuficiencia placentaria</t>
  </si>
  <si>
    <t>infeccion pullimor</t>
  </si>
  <si>
    <t>acidosis metabolica</t>
  </si>
  <si>
    <t>hipertension pulmunar</t>
  </si>
  <si>
    <t>coagulacion deseminada</t>
  </si>
  <si>
    <t>coagulacion</t>
  </si>
  <si>
    <t>Anexia</t>
  </si>
  <si>
    <t>hidraencefalia</t>
  </si>
  <si>
    <t>accidente cardiovascular</t>
  </si>
  <si>
    <t>cardio compleja complicada</t>
  </si>
  <si>
    <t>aspiracion natal</t>
  </si>
  <si>
    <t>prematurez</t>
  </si>
  <si>
    <t>cardiopatias congenitas</t>
  </si>
  <si>
    <t>fallas cardiacas</t>
  </si>
  <si>
    <t xml:space="preserve">Afixia </t>
  </si>
  <si>
    <t>Afixia</t>
  </si>
  <si>
    <t>taticardia</t>
  </si>
  <si>
    <t>menbrana ialina</t>
  </si>
  <si>
    <t xml:space="preserve">DEPARTAMENTO -  </t>
  </si>
  <si>
    <t xml:space="preserve">No se reportaron muertes </t>
  </si>
  <si>
    <t>DEPARTAMENTO</t>
  </si>
  <si>
    <r>
      <t xml:space="preserve">12% </t>
    </r>
    <r>
      <rPr>
        <b/>
        <sz val="10"/>
        <rFont val="Calibri"/>
        <family val="2"/>
      </rPr>
      <t>SEGÚN ENSIN (ENCUESTA Nacional de nutricion del año 2005)</t>
    </r>
  </si>
  <si>
    <t>ICBF SOFTWARE METRIX SSN</t>
  </si>
  <si>
    <t>Se realizó sobre una muestra de 2.472 niños del programas de Hogares Infantiles. En niños menores de 5 años</t>
  </si>
  <si>
    <t>Se realizó sobre una muestra de 9.814 niños de los programas HCB, Hogares Infantiles, Hogares Sustitutos y Recuperacion Nutricional.</t>
  </si>
  <si>
    <t>Se realizó sobre una muestra de 15.432 niños de los programas HCB, Hogares Infantiles, Hogares Sustitutos y Recuperacion Nutricional.</t>
  </si>
  <si>
    <t>Se realizó sobre una muestra de 11.782 niños de los programas HCB, Hogares Infantiles, Hogares Sustitutos y Recuperacion Nutricional.</t>
  </si>
  <si>
    <t>Se realizó sobre una muestra de 13.033 niños de los programas HCB, Hogares Infantiles, Hogares Sustitutos y Recuperacion Nutricional.</t>
  </si>
  <si>
    <t>Se realizó sobre una muestra de 19.774 niños de los programas HCB, Hogares Infantiles, Hogares Sustitutos y Recuperacion Nutricional.</t>
  </si>
  <si>
    <r>
      <t xml:space="preserve">7% </t>
    </r>
    <r>
      <rPr>
        <b/>
        <sz val="10"/>
        <rFont val="Calibri"/>
        <family val="2"/>
      </rPr>
      <t>SEGÚN ENSIN (ENCUESTA Nacional de nutricion del año 2005)</t>
    </r>
  </si>
  <si>
    <t>Se realizó sobre una muestra de 2.472 niños del programas de Hogares Infantiles.</t>
  </si>
  <si>
    <t>8.11</t>
  </si>
  <si>
    <t>14 nacidos vivos por debajo del peso de 2500gr sin inofrmacion</t>
  </si>
  <si>
    <t>8.44</t>
  </si>
  <si>
    <t>7 nacidos vivos por debajo del peso de 2500gr sin informacion</t>
  </si>
  <si>
    <t>8.60</t>
  </si>
  <si>
    <t>8 nacidos vivos por debajo del peso de 2500gr sin informacion</t>
  </si>
  <si>
    <t>Plataforma RUAF-ND (Registro Unico de Afiliado Nacimiento y Defunciones) - PRELIMINAR</t>
  </si>
  <si>
    <t>DEPARTAMENTO - PAI</t>
  </si>
  <si>
    <t>La vacuna de Rotavirus no estaba en el esquema de vacunacion definido por el Ministerio de la Proteccion Social se comenzo aplicar desde el 1 de enero de 2010</t>
  </si>
  <si>
    <t>Solo se tiene el dato del año 2010 a partir del mes de agosto que se universalizo la vacuna del neumococo para el departamento de Crdoba según resolucion 1736 de 20 mayo de 2010</t>
  </si>
  <si>
    <t xml:space="preserve">DEPARTAMENTO </t>
  </si>
  <si>
    <t>Esta vacuna se aplican dos meses al año en abril y en septiembre</t>
  </si>
  <si>
    <t>DEPARTAMENTO - RIPS</t>
  </si>
  <si>
    <t>DEPARTAMETO - SIVIGILA</t>
  </si>
  <si>
    <t>NO SE REPORTA DATOS</t>
  </si>
  <si>
    <t>SIVIGILA - DEPARTAMENTO</t>
  </si>
  <si>
    <t>333 muertes sin informacion</t>
  </si>
  <si>
    <t xml:space="preserve">POBLACION PRELIMINAR </t>
  </si>
  <si>
    <t>INFECCION AGUDA DE LAS VIAS RESPIRATORIAS SUPERIORES</t>
  </si>
  <si>
    <t>DERMATITIS</t>
  </si>
  <si>
    <t>RINOFARINGITIS AGUDA</t>
  </si>
  <si>
    <t>TALIPES EQUINOVARUS</t>
  </si>
  <si>
    <t>INFECCION DE VIAS URINARIAS</t>
  </si>
  <si>
    <t>DIARREA Y GASTROENTERITIS DE PRESUNTO ORIGEN INFECCIOSO</t>
  </si>
  <si>
    <t xml:space="preserve">PARASITOSIS INTESTINAL, </t>
  </si>
  <si>
    <t>DOLOR DE GARGANTA</t>
  </si>
  <si>
    <t>VAGINITIS AGUDA</t>
  </si>
  <si>
    <t>AMIGDALITIS AGUDA DEBIDA A OTROS MICROORGANISMOS ESPECIFICADOS</t>
  </si>
  <si>
    <t>INFECCION INTESTINAL VIRAL</t>
  </si>
  <si>
    <t>FIEBRE</t>
  </si>
  <si>
    <t xml:space="preserve">ANEMIA POR DEFICIENCIA DE HIERRO </t>
  </si>
  <si>
    <t xml:space="preserve">LOS MUNICIPIOS DE TUCHIN Y URE NO REPORTAN DATOS PORQUE ESTO NO ESTABAN CREADOS COMO MUNICIPIOS </t>
  </si>
  <si>
    <t>INSUFICIENCIA RESPIRATORIA AGUDA</t>
  </si>
  <si>
    <t>CEFALEA</t>
  </si>
  <si>
    <t>AMIGDALITIS AGUDA</t>
  </si>
  <si>
    <t>MIGRAÑA</t>
  </si>
  <si>
    <t>DIARREA GASTROINTIRITIS</t>
  </si>
  <si>
    <t>PARASITOSIS INTESTINAL</t>
  </si>
  <si>
    <t>ULCERA DEL MIEMBRO INFERIOR</t>
  </si>
  <si>
    <t>GASTRITIS AGUDA HEMORRAGICA</t>
  </si>
  <si>
    <t>NO REPORTA CASOS</t>
  </si>
  <si>
    <t>INFLUENZA CON OTRAS MANIFESTACIONES RESPIRATORIAS</t>
  </si>
  <si>
    <t xml:space="preserve">RINOFARINGITIS AGUDA </t>
  </si>
  <si>
    <t>HIPERLIPIDEMIA MIXTA</t>
  </si>
  <si>
    <t>ASMA</t>
  </si>
  <si>
    <t>OTITIS MEDIA AGUDA SEROSA</t>
  </si>
  <si>
    <t>CARIES DENTAL</t>
  </si>
  <si>
    <t xml:space="preserve">INFECCION DE VIAS URINARIAS, </t>
  </si>
  <si>
    <t>CEFALEA DEBIDA A TENSION</t>
  </si>
  <si>
    <t>INFECCION TUBERCULOSA DEL CUELLO DEL UTERO</t>
  </si>
  <si>
    <t>TRASTORNO DEL SISTEMA URINARIO</t>
  </si>
  <si>
    <t>DIARREA Y GASTROENTIRITIS</t>
  </si>
  <si>
    <t>OTITIS MEDIA SUPURATIVA AGUDA</t>
  </si>
  <si>
    <t>CARIES DE LA DENTINA</t>
  </si>
  <si>
    <t>VERTIGO DE ORIGEN CENTRAL</t>
  </si>
  <si>
    <t>BRONQUITIS AGUDA</t>
  </si>
  <si>
    <t>ANEMIA POR DEFICIENCIA DE HIERRO SIN OTRA ESPECIFICACION</t>
  </si>
  <si>
    <t>ANEMIA</t>
  </si>
  <si>
    <t>GINGIVITIS AGUDA</t>
  </si>
  <si>
    <t>INFECCION VIRAL NO IDENTIFICADA</t>
  </si>
  <si>
    <t>DISENTERIA AMEBIANA AGUDA</t>
  </si>
  <si>
    <t>ANEMIA DEFICIENCIA HIERRO</t>
  </si>
  <si>
    <t>CUERPO EXTRAÑO EN EL OIDO</t>
  </si>
  <si>
    <t>PIODIRMITIS</t>
  </si>
  <si>
    <t xml:space="preserve">Rinofaringitis aguda (resfriado comun </t>
  </si>
  <si>
    <t>INFECCION AGUDA</t>
  </si>
  <si>
    <t>DIARREA GASTOINTIRITIS</t>
  </si>
  <si>
    <t>RINOFARINGITIS</t>
  </si>
  <si>
    <t>INFLUENZA</t>
  </si>
  <si>
    <t>ADMIGDALITIS AGUDA</t>
  </si>
  <si>
    <t>RENITIS</t>
  </si>
  <si>
    <t>MIALGIA</t>
  </si>
  <si>
    <t>PITILIASIS</t>
  </si>
  <si>
    <t>BRONQUITIS</t>
  </si>
  <si>
    <t>INFECCION VIRUS HERPES</t>
  </si>
  <si>
    <t>PIODERMATITIS</t>
  </si>
  <si>
    <t>INFECCION VIA ORINARIA</t>
  </si>
  <si>
    <t>ANEMIA HIERRO</t>
  </si>
  <si>
    <t>PIE PLANO</t>
  </si>
  <si>
    <t>INFLUENZA CON OTRAS MANIFESTACIONES RESPIRATOIRAS</t>
  </si>
  <si>
    <t>GASTRITIS</t>
  </si>
  <si>
    <t>DIARREA GASTROINTESTINAL</t>
  </si>
  <si>
    <t>INFECCIONES VIRALES</t>
  </si>
  <si>
    <t>ANEMIA POR HIERRO</t>
  </si>
  <si>
    <t xml:space="preserve">DESNUTRICION </t>
  </si>
  <si>
    <t>INFECCION VIAS ORINARIA</t>
  </si>
  <si>
    <t>INFECCION UTERO</t>
  </si>
  <si>
    <t>COLITIS</t>
  </si>
  <si>
    <t>OTROS TRASTORNOS RESPIRATORIOS</t>
  </si>
  <si>
    <t>TUMOR BENIGNO</t>
  </si>
  <si>
    <t>MONONUCLEOSIS</t>
  </si>
  <si>
    <t>TRASTORNO CONGUTIVA</t>
  </si>
  <si>
    <t>EPILEPSIA</t>
  </si>
  <si>
    <t>HERIDA CABEZA</t>
  </si>
  <si>
    <t>HIPOACUSIA</t>
  </si>
  <si>
    <t>TESTICULO</t>
  </si>
  <si>
    <t>INFECCION AGUDA VIA RESPIRATORIA</t>
  </si>
  <si>
    <t>QUISTE</t>
  </si>
  <si>
    <t>MALFORMACIONES CONGENITA</t>
  </si>
  <si>
    <t>POLIPO RECTAL</t>
  </si>
  <si>
    <t xml:space="preserve">TRASTORNO LENGUAJE </t>
  </si>
  <si>
    <t>OTRAS DEFORMIDADES CONGENITA</t>
  </si>
  <si>
    <t>IMPETICO</t>
  </si>
  <si>
    <t>HERNIA</t>
  </si>
  <si>
    <t xml:space="preserve">DIARREA </t>
  </si>
  <si>
    <t>OTRAS MICOSIS</t>
  </si>
  <si>
    <t>CAIES DENTAL</t>
  </si>
  <si>
    <t>SINUSITIS</t>
  </si>
  <si>
    <t>SINDROME MISTRITICO</t>
  </si>
  <si>
    <t>OTRAS HELIMITIASIS</t>
  </si>
  <si>
    <t>DEDOS SUPERNUMERARIOS DEL PIE</t>
  </si>
  <si>
    <t>TRAUMATISMO DE LA NARIZ</t>
  </si>
  <si>
    <t>OTITIS</t>
  </si>
  <si>
    <t xml:space="preserve">LOPUS </t>
  </si>
  <si>
    <t>ADMIGDALITIS</t>
  </si>
  <si>
    <t>DISENTERIA</t>
  </si>
  <si>
    <t>TUMOR</t>
  </si>
  <si>
    <t>INFECCION DE LA PIEL</t>
  </si>
  <si>
    <t>OTRAS MALFORMACIONES</t>
  </si>
  <si>
    <t>BRONCONOMONIA</t>
  </si>
  <si>
    <t>OTROS SINTOMAS GENERALES</t>
  </si>
  <si>
    <t>SINDACTILIA</t>
  </si>
  <si>
    <t>FRACTURA DEL HUMERO</t>
  </si>
  <si>
    <t>DIARREA GASTROENTIRITIS</t>
  </si>
  <si>
    <t>CARIE</t>
  </si>
  <si>
    <t>BRONCONMONIA</t>
  </si>
  <si>
    <t>TRASTORNO LAGRIMAL</t>
  </si>
  <si>
    <t>DER,MATITIS</t>
  </si>
  <si>
    <t>AMIGDALITIS</t>
  </si>
  <si>
    <t>DEFORMIDA DEL MIEMBRO</t>
  </si>
  <si>
    <t>RAIZ DENTAL</t>
  </si>
  <si>
    <t>NEUMONIA CONGENITA</t>
  </si>
  <si>
    <t>DOLOR ABDOMINAL</t>
  </si>
  <si>
    <t>FISURA ANAL</t>
  </si>
  <si>
    <t>HIDROCEFALO</t>
  </si>
  <si>
    <t>MALFORMAACIONES CONGENITA</t>
  </si>
  <si>
    <t>NO REPORTA DATOS</t>
  </si>
  <si>
    <t xml:space="preserve">Rinofaringitis aguda </t>
  </si>
  <si>
    <t>BAJO PESO</t>
  </si>
  <si>
    <t>TRASTORNO RESPIRATORIO</t>
  </si>
  <si>
    <t>POLIDACTILIA</t>
  </si>
  <si>
    <t>FARINGITIS</t>
  </si>
  <si>
    <t>INFECCION VIA RESPIRAORIA</t>
  </si>
  <si>
    <t>OTROS TRASTORNO RESPIRATORIO</t>
  </si>
  <si>
    <t xml:space="preserve">Infeccion aguda de las vias respiratorias superiores </t>
  </si>
  <si>
    <t>AMIGADLITIS</t>
  </si>
  <si>
    <t>PARALISIS CEREBRAL</t>
  </si>
  <si>
    <t>HIPERTIOSAS AMIGDALAS</t>
  </si>
  <si>
    <t>FRACTURA DEL RADIO</t>
  </si>
  <si>
    <t>AMIGADALITIS</t>
  </si>
  <si>
    <t>GINGIVITIS</t>
  </si>
  <si>
    <t>BRONQUIOLITIS</t>
  </si>
  <si>
    <t>ESCABIOSIS</t>
  </si>
  <si>
    <t>INFECCION VIRAL</t>
  </si>
  <si>
    <t>OTROS DOLORES ABDOMINALES</t>
  </si>
  <si>
    <t>DERMATITIS AGUDA</t>
  </si>
  <si>
    <t>DEFORMIDAD DEL VALGO</t>
  </si>
  <si>
    <t>DERMATITIS ALERGICA</t>
  </si>
  <si>
    <t>DIARREA</t>
  </si>
  <si>
    <t>HIDROCELIA</t>
  </si>
  <si>
    <t>INFECCION VIA RESPIRATORIA</t>
  </si>
  <si>
    <t>AMIGDALITI</t>
  </si>
  <si>
    <t>PREPUSIO</t>
  </si>
  <si>
    <t>INSUFICIENCIA RESPIRATORIA</t>
  </si>
  <si>
    <t>HIPERTENSION</t>
  </si>
  <si>
    <t>SINEQUIAS</t>
  </si>
  <si>
    <t xml:space="preserve">Diarrea y Gastroenteritis   </t>
  </si>
  <si>
    <t>TOS</t>
  </si>
  <si>
    <t xml:space="preserve"> Rinofaringitis  </t>
  </si>
  <si>
    <t>MANO O PIE EN GARRA</t>
  </si>
  <si>
    <t>INLUENZA RESPIRATORIA</t>
  </si>
  <si>
    <t>Infeccion aguda de las vias respiratorias supereriores</t>
  </si>
  <si>
    <t>QUISTE POLICULAR</t>
  </si>
  <si>
    <t>RETENCION DE ORINA</t>
  </si>
  <si>
    <t>ABCESO CUTANEO</t>
  </si>
  <si>
    <t>TIÑA</t>
  </si>
  <si>
    <t>FARINGITIS AGUDA</t>
  </si>
  <si>
    <t xml:space="preserve">PREPUSIO </t>
  </si>
  <si>
    <t xml:space="preserve">OTITIS </t>
  </si>
  <si>
    <t>BRONCONEUMONIA</t>
  </si>
  <si>
    <t>TRASTORNO DEL LENGUAJE</t>
  </si>
  <si>
    <t>CONJUNTIVITIS</t>
  </si>
  <si>
    <t>OTRAS CONVULSIONES</t>
  </si>
  <si>
    <t>EDEMA</t>
  </si>
  <si>
    <t>NEURALGIA</t>
  </si>
  <si>
    <t>TRASTORNO DEL DESARROLLO</t>
  </si>
  <si>
    <t>CARIES</t>
  </si>
  <si>
    <t>ALERGIA</t>
  </si>
  <si>
    <t>OTRAS ENFERMEDADES GLANDULA</t>
  </si>
  <si>
    <t>COLICO</t>
  </si>
  <si>
    <t>PIEDERMATITIS</t>
  </si>
  <si>
    <t>SINOSITIS</t>
  </si>
  <si>
    <t>DIARDIASIS</t>
  </si>
  <si>
    <t>MANO O PIE EN GARRO</t>
  </si>
  <si>
    <t>POLIO RECTAL</t>
  </si>
  <si>
    <t>CONVULSIONES</t>
  </si>
  <si>
    <t>Infeccion Aguda de las Vias Respiratorias Superiores</t>
  </si>
  <si>
    <t xml:space="preserve">Rinofaringitis Aguda (Resfriado Comun - </t>
  </si>
  <si>
    <t>INTOLERANCIA LACTOSA</t>
  </si>
  <si>
    <t>Diarrea y Gastroenteritis de Presunto Origen Infeccioso</t>
  </si>
  <si>
    <t>PITIRASIS</t>
  </si>
  <si>
    <t>ASCARIASIS</t>
  </si>
  <si>
    <t>HIPERTIRIOFIA DE LAS AMIGDALAS</t>
  </si>
  <si>
    <t>DISENTERIA AMEBANIA</t>
  </si>
  <si>
    <t>REFLUJO VESICA</t>
  </si>
  <si>
    <t>ICTERISIA NEONATAL</t>
  </si>
  <si>
    <t xml:space="preserve">BRONQUITIS </t>
  </si>
  <si>
    <t xml:space="preserve">INLUENZA CON OTRAS MALFORMAACIONES </t>
  </si>
  <si>
    <t>DISPLASA</t>
  </si>
  <si>
    <t>VAGINITIS</t>
  </si>
  <si>
    <t>PIADERMATITIS</t>
  </si>
  <si>
    <t>OTRAS INFECCIONES VIRALES</t>
  </si>
  <si>
    <t xml:space="preserve">ULCERA </t>
  </si>
  <si>
    <t>IMPETIGO</t>
  </si>
  <si>
    <t>GINGIOESTOMATITIS</t>
  </si>
  <si>
    <t>PITIRIASIS</t>
  </si>
  <si>
    <t>DEPARTAMENTO - SIVIGILA</t>
  </si>
  <si>
    <t xml:space="preserve">1. Razón de Mortalidad Materna </t>
  </si>
  <si>
    <r>
      <t xml:space="preserve">4. Cinco primeras causas de </t>
    </r>
    <r>
      <rPr>
        <b/>
        <u val="single"/>
        <sz val="11"/>
        <rFont val="Calibri"/>
        <family val="2"/>
      </rPr>
      <t>MORTALIDAD</t>
    </r>
    <r>
      <rPr>
        <b/>
        <sz val="11"/>
        <rFont val="Calibri"/>
        <family val="2"/>
      </rPr>
      <t xml:space="preserve"> en niñas, niños entre 0 y 4 años</t>
    </r>
  </si>
  <si>
    <t>No. Primera causa</t>
  </si>
  <si>
    <t>No. Segunda Causa</t>
  </si>
  <si>
    <t>No. Tercera Causa</t>
  </si>
  <si>
    <t>No. Cuarta causa</t>
  </si>
  <si>
    <t>No. Quinta causa</t>
  </si>
  <si>
    <t>2005 suicidios</t>
  </si>
  <si>
    <t>2006 suicidios</t>
  </si>
  <si>
    <t>2007 suicidios</t>
  </si>
  <si>
    <t>2008 suicidios</t>
  </si>
  <si>
    <t>2009 suicidios</t>
  </si>
  <si>
    <t>2010 suicidios</t>
  </si>
  <si>
    <t>5.1. Tasa de mortalidad de 0 a 17 años por causas externas  (homicidio, suicidio, accidentes, violencia intrafamiliar)</t>
  </si>
  <si>
    <t>2005 Homicidio</t>
  </si>
  <si>
    <t>2006 Homicidio</t>
  </si>
  <si>
    <t>2007 Homicidio</t>
  </si>
  <si>
    <t>2008 Homicidio</t>
  </si>
  <si>
    <t>2009 Homicidio</t>
  </si>
  <si>
    <t>2010 Homicidio</t>
  </si>
  <si>
    <t>5.2. Tasa de mortalidad de 0 a 17 años por causas externas  (homicidio, suicidio, accidentes, violencia intrafamiliar)</t>
  </si>
  <si>
    <t>2005 Accidentes</t>
  </si>
  <si>
    <t>2006 Accidentes</t>
  </si>
  <si>
    <t>2007 Accidentes</t>
  </si>
  <si>
    <t>2008 Accidentes</t>
  </si>
  <si>
    <t>2009 Accidentes</t>
  </si>
  <si>
    <t>2010 Accidentes</t>
  </si>
  <si>
    <t>7. Porcentaje de niños, niñas y adolescentes valorados con desnutrición Global</t>
  </si>
  <si>
    <t>Número de niñas y niños entre 0 y 5 años  con deficit de peso para la edad</t>
  </si>
  <si>
    <t>08. Porcentaje de mujeres gestantes con diagnostico de anemia nutricional</t>
  </si>
  <si>
    <t>09. Porcentaje de niños, niñas con bajo peso al nacer
Información Dpto
(Peso menor a 2.500 gramos)</t>
  </si>
  <si>
    <t>10. Cobertura de inmunización contra el BCG en niños, niñas menores de un año</t>
  </si>
  <si>
    <t>11. Cobertura de inmunización contra el polio en niños y niñas menores de 1 año</t>
  </si>
  <si>
    <t>12. Cobertura de inmunización contra el DPT en niños y niñas menores de 1 años</t>
  </si>
  <si>
    <t>13. Cobertura de inmunización contra la Hepatitits B en  niños y niñas menores de 1 años</t>
  </si>
  <si>
    <t>14. Cobertura de inmunización contra el Rotavirus en niños y niñas menores de 1 año</t>
  </si>
  <si>
    <t>15. Cobertura de inmunización contra el neumococo en niños y niñas de 1 año</t>
  </si>
  <si>
    <t>16. Cobertura de inmunización contra la Triple viral en niños y niñas de 1 año</t>
  </si>
  <si>
    <t>17. Cobertura de inmunización contra la influenza en niños y niñas menores de 1 año</t>
  </si>
  <si>
    <t>18. Porcentaje de mujeres gestantes que asistieron a control prenatal y que se practicaron la prueba de VIH (Elisa)
PARA ESTE INDICADOR SE MODIFICARIA PARA SACAR EL NÚMERO DE TAMIZAJES+ ELISA REALIZADOS SOBRE NUMERO DE MUJERES QUE ASISTEN A CONTROL PRENATAL... PREGUNTAR CUANTAS RESULTADON POSITIVO</t>
  </si>
  <si>
    <t>19. Tasa de transmisión maternoinfantil de VIH</t>
  </si>
  <si>
    <t>20. Porcentaje de embarazos en mujeres adolescentes</t>
  </si>
  <si>
    <t>Número de mujeres en embarazo menores de 18 años</t>
  </si>
  <si>
    <t>Total de mujeres Adolescentes</t>
  </si>
  <si>
    <t>21. Porcentaje de mujeres gestantes con sífilis que han sido diagnósticadas y tratadas antes de la semana 17</t>
  </si>
  <si>
    <t xml:space="preserve">N° de mujeres gestantes con diagnostico de sifilis tratadas antes de la semana 17 de gestacion </t>
  </si>
  <si>
    <t>Indicador Calculado</t>
  </si>
  <si>
    <t>22. Número de casos de sífilis congénita</t>
  </si>
  <si>
    <t xml:space="preserve">Nº de casos de sifilis congenita </t>
  </si>
  <si>
    <t xml:space="preserve">Total de nacidos vivos </t>
  </si>
  <si>
    <t>indicador resultado</t>
  </si>
  <si>
    <r>
      <t xml:space="preserve">23. Cinco primeras causas de </t>
    </r>
    <r>
      <rPr>
        <b/>
        <u val="single"/>
        <sz val="11"/>
        <rFont val="Calibri"/>
        <family val="2"/>
      </rPr>
      <t>MORBILIDAD</t>
    </r>
    <r>
      <rPr>
        <b/>
        <sz val="11"/>
        <rFont val="Calibri"/>
        <family val="2"/>
      </rPr>
      <t xml:space="preserve"> en niñas, niños entre 0 y 4 años</t>
    </r>
  </si>
  <si>
    <t>25. Tasa de morbilida por Enfermedad Respiratoria Aguda -ERA- en personas entre 0 y 5 años</t>
  </si>
  <si>
    <t>DIARREA GASTROENTERITIS</t>
  </si>
  <si>
    <t>DILIGENCIAR</t>
  </si>
  <si>
    <t>Mariscal Sucre</t>
  </si>
  <si>
    <t xml:space="preserve">1. Tasa  Neta de cobertura escolar para educación básica primaria
</t>
  </si>
  <si>
    <t xml:space="preserve">2. Tasa  Neta de cobertura escolar para educación básica secundaria
</t>
  </si>
  <si>
    <t xml:space="preserve">3. Tasa  Neta de cobertura escolar para educación media
</t>
  </si>
  <si>
    <t xml:space="preserve">4. Tasa  Neta de cobertura escolar para educación transición
</t>
  </si>
  <si>
    <t xml:space="preserve">5. Tasa  Neta de cobertura escolar para educación básica primaria
</t>
  </si>
  <si>
    <t xml:space="preserve">6. Tasa  Neta de cobertura escolar para educación básica secundaria
</t>
  </si>
  <si>
    <t xml:space="preserve">7. Tasa  Neta de cobertura escolar para educación media
</t>
  </si>
  <si>
    <t>8. Tasa de deserción escolar inter-anual de transición a grado once</t>
  </si>
  <si>
    <t>9. Tasa de repitencia en educación básica primaria</t>
  </si>
  <si>
    <t>9. Tasa de repitencia en educación básica secundaria</t>
  </si>
  <si>
    <t>10. Tasa de repitencia en educación básica media</t>
  </si>
  <si>
    <t>COBERTURA  2010- 2013 - CASILLAS AZULES  EN SU RESPECTIVO MUNICIPIO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</si>
</sst>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0.0"/>
    <numFmt numFmtId="179" formatCode="0.00;[Red]0.00"/>
    <numFmt numFmtId="180" formatCode="0.0%"/>
    <numFmt numFmtId="181" formatCode="_(* #,##0_);_(* \(#,##0\);_(* &quot;-&quot;??_);_(@_)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;[Red]0"/>
    <numFmt numFmtId="191" formatCode="#,##0;[Red]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000"/>
    <numFmt numFmtId="197" formatCode="0.000%"/>
    <numFmt numFmtId="198" formatCode="_-* #,##0_-;\-* #,##0_-;_-* &quot;-&quot;??_-;_-@_-"/>
    <numFmt numFmtId="199" formatCode="_ * #,##0.00_ ;_ * \-#,##0.00_ ;_ * &quot;-&quot;??_ ;_ @_ "/>
    <numFmt numFmtId="200" formatCode="[$-240A]dddd\,\ dd&quot; de &quot;mmmm&quot; de &quot;yyyy"/>
    <numFmt numFmtId="201" formatCode="[$-240A]hh:mm:ss\ AM/PM"/>
  </numFmts>
  <fonts count="7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60"/>
      <name val="Calibri"/>
      <family val="2"/>
    </font>
    <font>
      <u val="single"/>
      <sz val="12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2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8" tint="-0.4999699890613556"/>
      <name val="Arial"/>
      <family val="2"/>
    </font>
    <font>
      <sz val="8"/>
      <color rgb="FF333399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F600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7E4B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 applyFill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389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63" fillId="5" borderId="10" xfId="0" applyFont="1" applyFill="1" applyBorder="1" applyAlignment="1">
      <alignment horizontal="center" wrapText="1"/>
    </xf>
    <xf numFmtId="0" fontId="0" fillId="16" borderId="10" xfId="0" applyFill="1" applyBorder="1" applyAlignment="1">
      <alignment horizontal="left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wrapText="1"/>
    </xf>
    <xf numFmtId="10" fontId="0" fillId="0" borderId="10" xfId="0" applyNumberFormat="1" applyBorder="1" applyAlignment="1">
      <alignment horizontal="center" vertical="center"/>
    </xf>
    <xf numFmtId="0" fontId="44" fillId="37" borderId="10" xfId="0" applyFont="1" applyFill="1" applyBorder="1" applyAlignment="1">
      <alignment vertical="center" wrapText="1"/>
    </xf>
    <xf numFmtId="0" fontId="44" fillId="9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/>
    </xf>
    <xf numFmtId="0" fontId="44" fillId="10" borderId="10" xfId="0" applyFont="1" applyFill="1" applyBorder="1" applyAlignment="1">
      <alignment/>
    </xf>
    <xf numFmtId="0" fontId="66" fillId="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7" fillId="34" borderId="10" xfId="0" applyFont="1" applyFill="1" applyBorder="1" applyAlignment="1">
      <alignment horizontal="center" vertical="center"/>
    </xf>
    <xf numFmtId="0" fontId="13" fillId="16" borderId="10" xfId="0" applyNumberFormat="1" applyFont="1" applyFill="1" applyBorder="1" applyAlignment="1">
      <alignment horizontal="center" vertical="center" wrapText="1"/>
    </xf>
    <xf numFmtId="0" fontId="13" fillId="15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3" fontId="13" fillId="0" borderId="10" xfId="57" applyNumberFormat="1" applyFont="1" applyFill="1" applyBorder="1" applyAlignment="1" quotePrefix="1">
      <alignment horizontal="center" vertical="center" wrapText="1"/>
    </xf>
    <xf numFmtId="0" fontId="13" fillId="0" borderId="10" xfId="57" applyNumberFormat="1" applyFont="1" applyFill="1" applyBorder="1" applyAlignment="1" quotePrefix="1">
      <alignment horizontal="center" vertical="center" wrapText="1"/>
    </xf>
    <xf numFmtId="0" fontId="6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0" fillId="38" borderId="10" xfId="0" applyFont="1" applyFill="1" applyBorder="1" applyAlignment="1">
      <alignment horizontal="center"/>
    </xf>
    <xf numFmtId="0" fontId="70" fillId="38" borderId="0" xfId="0" applyFont="1" applyFill="1" applyBorder="1" applyAlignment="1">
      <alignment horizontal="center"/>
    </xf>
    <xf numFmtId="0" fontId="70" fillId="39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/>
    </xf>
    <xf numFmtId="0" fontId="70" fillId="42" borderId="12" xfId="0" applyFont="1" applyFill="1" applyBorder="1" applyAlignment="1">
      <alignment horizontal="center" vertical="center"/>
    </xf>
    <xf numFmtId="0" fontId="70" fillId="4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4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171" fontId="0" fillId="0" borderId="10" xfId="48" applyFont="1" applyBorder="1" applyAlignment="1">
      <alignment horizontal="center" vertical="center"/>
    </xf>
    <xf numFmtId="9" fontId="0" fillId="0" borderId="10" xfId="6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justify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justify" wrapText="1"/>
      <protection/>
    </xf>
    <xf numFmtId="0" fontId="67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4" fillId="9" borderId="10" xfId="0" applyFont="1" applyFill="1" applyBorder="1" applyAlignment="1">
      <alignment vertical="center" wrapText="1"/>
    </xf>
    <xf numFmtId="0" fontId="44" fillId="37" borderId="10" xfId="0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90" fontId="6" fillId="0" borderId="10" xfId="0" applyNumberFormat="1" applyFont="1" applyFill="1" applyBorder="1" applyAlignment="1">
      <alignment horizontal="center" vertical="center"/>
    </xf>
    <xf numFmtId="10" fontId="6" fillId="0" borderId="10" xfId="6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" fontId="6" fillId="0" borderId="10" xfId="6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center"/>
    </xf>
    <xf numFmtId="10" fontId="6" fillId="0" borderId="13" xfId="6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49" fontId="74" fillId="0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center" vertical="center"/>
    </xf>
    <xf numFmtId="10" fontId="6" fillId="0" borderId="14" xfId="6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left" vertical="center"/>
    </xf>
    <xf numFmtId="1" fontId="73" fillId="0" borderId="10" xfId="0" applyNumberFormat="1" applyFont="1" applyFill="1" applyBorder="1" applyAlignment="1">
      <alignment horizontal="center" vertical="center"/>
    </xf>
    <xf numFmtId="10" fontId="7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0" fontId="6" fillId="0" borderId="15" xfId="60" applyNumberFormat="1" applyFont="1" applyFill="1" applyBorder="1" applyAlignment="1">
      <alignment horizontal="center"/>
    </xf>
    <xf numFmtId="10" fontId="6" fillId="0" borderId="12" xfId="60" applyNumberFormat="1" applyFont="1" applyFill="1" applyBorder="1" applyAlignment="1">
      <alignment horizontal="center"/>
    </xf>
    <xf numFmtId="190" fontId="6" fillId="0" borderId="16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3" fontId="73" fillId="0" borderId="10" xfId="0" applyNumberFormat="1" applyFont="1" applyFill="1" applyBorder="1" applyAlignment="1">
      <alignment horizontal="center" vertical="center"/>
    </xf>
    <xf numFmtId="3" fontId="6" fillId="0" borderId="10" xfId="60" applyNumberFormat="1" applyFont="1" applyFill="1" applyBorder="1" applyAlignment="1">
      <alignment horizontal="center" vertical="center"/>
    </xf>
    <xf numFmtId="10" fontId="6" fillId="0" borderId="10" xfId="60" applyNumberFormat="1" applyFont="1" applyFill="1" applyBorder="1" applyAlignment="1">
      <alignment horizontal="center" vertical="center"/>
    </xf>
    <xf numFmtId="3" fontId="6" fillId="0" borderId="10" xfId="60" applyNumberFormat="1" applyFont="1" applyFill="1" applyBorder="1" applyAlignment="1">
      <alignment horizontal="center"/>
    </xf>
    <xf numFmtId="0" fontId="73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0" fontId="6" fillId="0" borderId="16" xfId="6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wrapText="1"/>
    </xf>
    <xf numFmtId="0" fontId="70" fillId="39" borderId="10" xfId="0" applyFont="1" applyFill="1" applyBorder="1" applyAlignment="1">
      <alignment horizontal="center" vertical="center"/>
    </xf>
    <xf numFmtId="0" fontId="70" fillId="39" borderId="11" xfId="0" applyFont="1" applyFill="1" applyBorder="1" applyAlignment="1">
      <alignment horizontal="center" vertical="center"/>
    </xf>
    <xf numFmtId="0" fontId="10" fillId="39" borderId="10" xfId="0" applyFont="1" applyFill="1" applyBorder="1" applyAlignment="1" applyProtection="1">
      <alignment horizontal="left" vertical="justify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top"/>
    </xf>
    <xf numFmtId="3" fontId="77" fillId="44" borderId="17" xfId="0" applyNumberFormat="1" applyFont="1" applyFill="1" applyBorder="1" applyAlignment="1">
      <alignment horizontal="center" vertical="top" wrapText="1"/>
    </xf>
    <xf numFmtId="3" fontId="10" fillId="45" borderId="10" xfId="0" applyNumberFormat="1" applyFont="1" applyFill="1" applyBorder="1" applyAlignment="1" applyProtection="1">
      <alignment horizontal="center" vertical="justify" wrapText="1"/>
      <protection locked="0"/>
    </xf>
    <xf numFmtId="9" fontId="9" fillId="0" borderId="10" xfId="0" applyNumberFormat="1" applyFont="1" applyFill="1" applyBorder="1" applyAlignment="1">
      <alignment horizontal="center" vertical="center"/>
    </xf>
    <xf numFmtId="9" fontId="10" fillId="45" borderId="10" xfId="60" applyFont="1" applyFill="1" applyBorder="1" applyAlignment="1" applyProtection="1">
      <alignment horizontal="center" vertical="justify" wrapText="1"/>
      <protection locked="0"/>
    </xf>
    <xf numFmtId="171" fontId="9" fillId="0" borderId="10" xfId="48" applyFont="1" applyFill="1" applyBorder="1" applyAlignment="1">
      <alignment horizontal="center" vertical="center"/>
    </xf>
    <xf numFmtId="1" fontId="10" fillId="45" borderId="10" xfId="0" applyNumberFormat="1" applyFont="1" applyFill="1" applyBorder="1" applyAlignment="1" applyProtection="1">
      <alignment horizontal="center" vertical="justify" wrapText="1"/>
      <protection locked="0"/>
    </xf>
    <xf numFmtId="181" fontId="9" fillId="0" borderId="10" xfId="48" applyNumberFormat="1" applyFont="1" applyFill="1" applyBorder="1" applyAlignment="1">
      <alignment horizontal="center" vertical="center"/>
    </xf>
    <xf numFmtId="180" fontId="10" fillId="45" borderId="10" xfId="60" applyNumberFormat="1" applyFont="1" applyFill="1" applyBorder="1" applyAlignment="1" applyProtection="1">
      <alignment horizontal="center" vertical="justify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180" fontId="9" fillId="0" borderId="10" xfId="60" applyNumberFormat="1" applyFont="1" applyFill="1" applyBorder="1" applyAlignment="1">
      <alignment horizontal="center" vertical="center"/>
    </xf>
    <xf numFmtId="9" fontId="9" fillId="0" borderId="10" xfId="48" applyNumberFormat="1" applyFont="1" applyFill="1" applyBorder="1" applyAlignment="1">
      <alignment horizontal="center" vertical="center"/>
    </xf>
    <xf numFmtId="9" fontId="9" fillId="0" borderId="10" xfId="6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180" fontId="10" fillId="0" borderId="10" xfId="60" applyNumberFormat="1" applyFont="1" applyFill="1" applyBorder="1" applyAlignment="1">
      <alignment horizontal="center" vertical="center"/>
    </xf>
    <xf numFmtId="9" fontId="10" fillId="0" borderId="10" xfId="6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top"/>
    </xf>
    <xf numFmtId="3" fontId="77" fillId="44" borderId="18" xfId="0" applyNumberFormat="1" applyFont="1" applyFill="1" applyBorder="1" applyAlignment="1">
      <alignment horizontal="center" vertical="top" wrapText="1"/>
    </xf>
    <xf numFmtId="3" fontId="10" fillId="45" borderId="13" xfId="0" applyNumberFormat="1" applyFont="1" applyFill="1" applyBorder="1" applyAlignment="1" applyProtection="1">
      <alignment horizontal="center" vertical="justify" wrapText="1"/>
      <protection locked="0"/>
    </xf>
    <xf numFmtId="3" fontId="10" fillId="0" borderId="13" xfId="0" applyNumberFormat="1" applyFont="1" applyFill="1" applyBorder="1" applyAlignment="1">
      <alignment horizontal="center" vertical="center"/>
    </xf>
    <xf numFmtId="9" fontId="10" fillId="45" borderId="13" xfId="60" applyFont="1" applyFill="1" applyBorder="1" applyAlignment="1" applyProtection="1">
      <alignment horizontal="center" vertical="justify" wrapText="1"/>
      <protection locked="0"/>
    </xf>
    <xf numFmtId="1" fontId="10" fillId="45" borderId="13" xfId="0" applyNumberFormat="1" applyFont="1" applyFill="1" applyBorder="1" applyAlignment="1" applyProtection="1">
      <alignment horizontal="center" vertical="justify" wrapText="1"/>
      <protection locked="0"/>
    </xf>
    <xf numFmtId="180" fontId="10" fillId="45" borderId="13" xfId="60" applyNumberFormat="1" applyFont="1" applyFill="1" applyBorder="1" applyAlignment="1" applyProtection="1">
      <alignment horizontal="center" vertical="justify" wrapText="1"/>
      <protection locked="0"/>
    </xf>
    <xf numFmtId="0" fontId="1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9" fontId="0" fillId="0" borderId="13" xfId="60" applyFont="1" applyFill="1" applyBorder="1" applyAlignment="1">
      <alignment horizontal="center" vertical="center"/>
    </xf>
    <xf numFmtId="180" fontId="10" fillId="0" borderId="13" xfId="60" applyNumberFormat="1" applyFont="1" applyFill="1" applyBorder="1" applyAlignment="1">
      <alignment horizontal="center" vertical="center"/>
    </xf>
    <xf numFmtId="9" fontId="10" fillId="0" borderId="13" xfId="60" applyFont="1" applyFill="1" applyBorder="1" applyAlignment="1">
      <alignment horizontal="center" vertical="center"/>
    </xf>
    <xf numFmtId="9" fontId="10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3" fontId="77" fillId="44" borderId="10" xfId="0" applyNumberFormat="1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justify"/>
    </xf>
    <xf numFmtId="0" fontId="7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9" fillId="47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47" borderId="10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9" fillId="46" borderId="14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47" borderId="19" xfId="0" applyFont="1" applyFill="1" applyBorder="1" applyAlignment="1">
      <alignment horizontal="center" vertical="center"/>
    </xf>
    <xf numFmtId="0" fontId="9" fillId="47" borderId="14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97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6" fillId="0" borderId="10" xfId="58" applyNumberFormat="1" applyFont="1" applyBorder="1" applyAlignment="1">
      <alignment horizontal="center" vertical="center" wrapText="1"/>
      <protection/>
    </xf>
    <xf numFmtId="9" fontId="10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198" fontId="15" fillId="0" borderId="16" xfId="51" applyNumberFormat="1" applyFont="1" applyBorder="1" applyAlignment="1">
      <alignment horizontal="center" vertical="center"/>
    </xf>
    <xf numFmtId="198" fontId="15" fillId="0" borderId="16" xfId="51" applyNumberFormat="1" applyFont="1" applyFill="1" applyBorder="1" applyAlignment="1">
      <alignment horizontal="center" vertical="center"/>
    </xf>
    <xf numFmtId="198" fontId="15" fillId="0" borderId="21" xfId="51" applyNumberFormat="1" applyFont="1" applyBorder="1" applyAlignment="1">
      <alignment horizontal="center" vertical="center"/>
    </xf>
    <xf numFmtId="198" fontId="15" fillId="0" borderId="22" xfId="51" applyNumberFormat="1" applyFont="1" applyBorder="1" applyAlignment="1">
      <alignment horizontal="center" vertical="center"/>
    </xf>
    <xf numFmtId="198" fontId="15" fillId="0" borderId="16" xfId="52" applyNumberFormat="1" applyFont="1" applyBorder="1" applyAlignment="1">
      <alignment horizontal="center" vertical="center"/>
    </xf>
    <xf numFmtId="198" fontId="15" fillId="0" borderId="16" xfId="53" applyNumberFormat="1" applyFont="1" applyBorder="1" applyAlignment="1">
      <alignment horizontal="center" vertical="center"/>
    </xf>
    <xf numFmtId="198" fontId="15" fillId="0" borderId="16" xfId="53" applyNumberFormat="1" applyFont="1" applyFill="1" applyBorder="1" applyAlignment="1">
      <alignment horizontal="center" vertical="center"/>
    </xf>
    <xf numFmtId="198" fontId="15" fillId="0" borderId="21" xfId="53" applyNumberFormat="1" applyFont="1" applyBorder="1" applyAlignment="1">
      <alignment horizontal="center" vertical="center"/>
    </xf>
    <xf numFmtId="198" fontId="15" fillId="0" borderId="16" xfId="50" applyNumberFormat="1" applyFont="1" applyBorder="1" applyAlignment="1">
      <alignment horizontal="center" vertical="center"/>
    </xf>
    <xf numFmtId="198" fontId="15" fillId="0" borderId="16" xfId="50" applyNumberFormat="1" applyFont="1" applyFill="1" applyBorder="1" applyAlignment="1">
      <alignment horizontal="center" vertical="center"/>
    </xf>
    <xf numFmtId="198" fontId="15" fillId="0" borderId="21" xfId="50" applyNumberFormat="1" applyFont="1" applyBorder="1" applyAlignment="1">
      <alignment horizontal="center" vertical="center"/>
    </xf>
    <xf numFmtId="198" fontId="15" fillId="0" borderId="22" xfId="5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98" fontId="15" fillId="37" borderId="16" xfId="51" applyNumberFormat="1" applyFont="1" applyFill="1" applyBorder="1" applyAlignment="1">
      <alignment horizontal="center" vertical="center"/>
    </xf>
    <xf numFmtId="198" fontId="15" fillId="0" borderId="16" xfId="52" applyNumberFormat="1" applyFont="1" applyFill="1" applyBorder="1" applyAlignment="1">
      <alignment horizontal="center" vertical="center"/>
    </xf>
    <xf numFmtId="198" fontId="15" fillId="37" borderId="16" xfId="52" applyNumberFormat="1" applyFont="1" applyFill="1" applyBorder="1" applyAlignment="1">
      <alignment horizontal="center" vertical="center"/>
    </xf>
    <xf numFmtId="198" fontId="15" fillId="0" borderId="21" xfId="52" applyNumberFormat="1" applyFont="1" applyBorder="1" applyAlignment="1">
      <alignment horizontal="center" vertical="center"/>
    </xf>
    <xf numFmtId="198" fontId="15" fillId="0" borderId="22" xfId="52" applyNumberFormat="1" applyFont="1" applyBorder="1" applyAlignment="1">
      <alignment horizontal="center" vertical="center"/>
    </xf>
    <xf numFmtId="198" fontId="15" fillId="37" borderId="16" xfId="53" applyNumberFormat="1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  <xf numFmtId="0" fontId="10" fillId="50" borderId="10" xfId="0" applyFont="1" applyFill="1" applyBorder="1" applyAlignment="1">
      <alignment horizontal="center" vertical="center" wrapText="1"/>
    </xf>
    <xf numFmtId="0" fontId="10" fillId="51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7" fillId="10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10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4" fillId="52" borderId="10" xfId="0" applyFont="1" applyFill="1" applyBorder="1" applyAlignment="1">
      <alignment vertical="center" wrapText="1"/>
    </xf>
    <xf numFmtId="0" fontId="71" fillId="52" borderId="10" xfId="0" applyFont="1" applyFill="1" applyBorder="1" applyAlignment="1">
      <alignment horizontal="center" vertical="center"/>
    </xf>
    <xf numFmtId="0" fontId="72" fillId="52" borderId="10" xfId="0" applyFont="1" applyFill="1" applyBorder="1" applyAlignment="1">
      <alignment horizontal="center" vertical="center"/>
    </xf>
    <xf numFmtId="0" fontId="0" fillId="52" borderId="10" xfId="0" applyFont="1" applyFill="1" applyBorder="1" applyAlignment="1">
      <alignment vertical="center" wrapText="1"/>
    </xf>
    <xf numFmtId="0" fontId="71" fillId="52" borderId="10" xfId="0" applyFont="1" applyFill="1" applyBorder="1" applyAlignment="1">
      <alignment horizontal="center"/>
    </xf>
    <xf numFmtId="0" fontId="71" fillId="52" borderId="10" xfId="0" applyFont="1" applyFill="1" applyBorder="1" applyAlignment="1">
      <alignment/>
    </xf>
    <xf numFmtId="0" fontId="67" fillId="10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10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 wrapText="1"/>
    </xf>
    <xf numFmtId="0" fontId="67" fillId="10" borderId="10" xfId="0" applyFont="1" applyFill="1" applyBorder="1" applyAlignment="1">
      <alignment horizontal="center" vertical="center" wrapText="1"/>
    </xf>
    <xf numFmtId="0" fontId="63" fillId="53" borderId="16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horizontal="center" vertical="center" wrapText="1"/>
    </xf>
    <xf numFmtId="0" fontId="63" fillId="17" borderId="19" xfId="0" applyFont="1" applyFill="1" applyBorder="1" applyAlignment="1">
      <alignment horizontal="center" vertical="center" wrapText="1"/>
    </xf>
    <xf numFmtId="0" fontId="63" fillId="17" borderId="14" xfId="0" applyFont="1" applyFill="1" applyBorder="1" applyAlignment="1">
      <alignment horizontal="center" vertical="center" wrapText="1"/>
    </xf>
    <xf numFmtId="0" fontId="63" fillId="54" borderId="11" xfId="0" applyFont="1" applyFill="1" applyBorder="1" applyAlignment="1">
      <alignment horizontal="center" vertical="center" wrapText="1"/>
    </xf>
    <xf numFmtId="0" fontId="63" fillId="54" borderId="19" xfId="0" applyFont="1" applyFill="1" applyBorder="1" applyAlignment="1">
      <alignment horizontal="center" vertical="center" wrapText="1"/>
    </xf>
    <xf numFmtId="0" fontId="63" fillId="54" borderId="14" xfId="0" applyFont="1" applyFill="1" applyBorder="1" applyAlignment="1">
      <alignment horizontal="center" vertical="center" wrapText="1"/>
    </xf>
    <xf numFmtId="0" fontId="63" fillId="11" borderId="11" xfId="0" applyFont="1" applyFill="1" applyBorder="1" applyAlignment="1">
      <alignment horizontal="center" vertical="center" wrapText="1"/>
    </xf>
    <xf numFmtId="0" fontId="63" fillId="11" borderId="19" xfId="0" applyFont="1" applyFill="1" applyBorder="1" applyAlignment="1">
      <alignment horizontal="center" vertical="center" wrapText="1"/>
    </xf>
    <xf numFmtId="0" fontId="63" fillId="11" borderId="14" xfId="0" applyFont="1" applyFill="1" applyBorder="1" applyAlignment="1">
      <alignment horizontal="center" vertical="center" wrapText="1"/>
    </xf>
    <xf numFmtId="0" fontId="63" fillId="55" borderId="11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63" fillId="55" borderId="14" xfId="0" applyFont="1" applyFill="1" applyBorder="1" applyAlignment="1">
      <alignment horizontal="center" vertical="center" wrapText="1"/>
    </xf>
    <xf numFmtId="0" fontId="63" fillId="56" borderId="11" xfId="0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0" fontId="63" fillId="56" borderId="14" xfId="0" applyFont="1" applyFill="1" applyBorder="1" applyAlignment="1">
      <alignment horizontal="center" vertical="center" wrapText="1"/>
    </xf>
    <xf numFmtId="0" fontId="65" fillId="57" borderId="0" xfId="0" applyFont="1" applyFill="1" applyAlignment="1">
      <alignment horizontal="center" vertical="center"/>
    </xf>
    <xf numFmtId="0" fontId="63" fillId="19" borderId="11" xfId="0" applyFont="1" applyFill="1" applyBorder="1" applyAlignment="1">
      <alignment horizontal="center" vertical="center" wrapText="1"/>
    </xf>
    <xf numFmtId="0" fontId="63" fillId="19" borderId="19" xfId="0" applyFont="1" applyFill="1" applyBorder="1" applyAlignment="1">
      <alignment horizontal="center" vertical="center" wrapText="1"/>
    </xf>
    <xf numFmtId="0" fontId="63" fillId="19" borderId="14" xfId="0" applyFont="1" applyFill="1" applyBorder="1" applyAlignment="1">
      <alignment horizontal="center" vertical="center" wrapText="1"/>
    </xf>
    <xf numFmtId="0" fontId="63" fillId="7" borderId="11" xfId="0" applyFont="1" applyFill="1" applyBorder="1" applyAlignment="1">
      <alignment horizontal="center" vertical="center" wrapText="1"/>
    </xf>
    <xf numFmtId="0" fontId="63" fillId="7" borderId="19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center" vertical="center" wrapText="1"/>
    </xf>
    <xf numFmtId="0" fontId="67" fillId="13" borderId="19" xfId="0" applyFont="1" applyFill="1" applyBorder="1" applyAlignment="1">
      <alignment horizontal="center" vertical="center" wrapText="1"/>
    </xf>
    <xf numFmtId="0" fontId="67" fillId="13" borderId="14" xfId="0" applyFont="1" applyFill="1" applyBorder="1" applyAlignment="1">
      <alignment horizontal="center" vertical="center" wrapText="1"/>
    </xf>
    <xf numFmtId="0" fontId="67" fillId="58" borderId="11" xfId="0" applyFont="1" applyFill="1" applyBorder="1" applyAlignment="1">
      <alignment horizontal="center" vertical="center" wrapText="1"/>
    </xf>
    <xf numFmtId="0" fontId="67" fillId="58" borderId="19" xfId="0" applyFont="1" applyFill="1" applyBorder="1" applyAlignment="1">
      <alignment horizontal="center" vertical="center" wrapText="1"/>
    </xf>
    <xf numFmtId="0" fontId="67" fillId="58" borderId="14" xfId="0" applyFont="1" applyFill="1" applyBorder="1" applyAlignment="1">
      <alignment horizontal="center" vertical="center" wrapText="1"/>
    </xf>
    <xf numFmtId="0" fontId="63" fillId="59" borderId="11" xfId="0" applyFont="1" applyFill="1" applyBorder="1" applyAlignment="1">
      <alignment horizontal="center" vertical="center" wrapText="1"/>
    </xf>
    <xf numFmtId="0" fontId="63" fillId="59" borderId="19" xfId="0" applyFont="1" applyFill="1" applyBorder="1" applyAlignment="1">
      <alignment horizontal="center" vertical="center" wrapText="1"/>
    </xf>
    <xf numFmtId="0" fontId="63" fillId="59" borderId="14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63" fillId="60" borderId="0" xfId="0" applyFont="1" applyFill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61" borderId="16" xfId="0" applyFont="1" applyFill="1" applyBorder="1" applyAlignment="1">
      <alignment horizontal="center" vertical="center" wrapText="1"/>
    </xf>
    <xf numFmtId="0" fontId="63" fillId="6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/>
    </xf>
    <xf numFmtId="0" fontId="9" fillId="50" borderId="21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9" fillId="5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" fillId="50" borderId="26" xfId="0" applyFont="1" applyFill="1" applyBorder="1" applyAlignment="1">
      <alignment horizontal="center" vertical="center" wrapText="1"/>
    </xf>
    <xf numFmtId="0" fontId="9" fillId="50" borderId="27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9" fillId="46" borderId="14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0" fontId="9" fillId="47" borderId="19" xfId="0" applyFont="1" applyFill="1" applyBorder="1" applyAlignment="1">
      <alignment horizontal="center" vertical="center"/>
    </xf>
    <xf numFmtId="0" fontId="9" fillId="47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2" fontId="9" fillId="46" borderId="11" xfId="0" applyNumberFormat="1" applyFont="1" applyFill="1" applyBorder="1" applyAlignment="1">
      <alignment horizontal="center" vertical="center"/>
    </xf>
    <xf numFmtId="2" fontId="9" fillId="46" borderId="19" xfId="0" applyNumberFormat="1" applyFont="1" applyFill="1" applyBorder="1" applyAlignment="1">
      <alignment horizontal="center" vertical="center"/>
    </xf>
    <xf numFmtId="2" fontId="9" fillId="46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9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/>
    </xf>
    <xf numFmtId="9" fontId="9" fillId="49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/>
    </xf>
    <xf numFmtId="0" fontId="10" fillId="46" borderId="19" xfId="0" applyFont="1" applyFill="1" applyBorder="1" applyAlignment="1">
      <alignment horizontal="center" vertical="center"/>
    </xf>
    <xf numFmtId="0" fontId="10" fillId="46" borderId="14" xfId="0" applyFont="1" applyFill="1" applyBorder="1" applyAlignment="1">
      <alignment horizontal="center" vertical="center"/>
    </xf>
    <xf numFmtId="0" fontId="9" fillId="49" borderId="14" xfId="0" applyFont="1" applyFill="1" applyBorder="1" applyAlignment="1">
      <alignment horizontal="center" vertical="center"/>
    </xf>
    <xf numFmtId="9" fontId="9" fillId="17" borderId="11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9" fillId="50" borderId="14" xfId="0" applyFont="1" applyFill="1" applyBorder="1" applyAlignment="1">
      <alignment horizontal="center" vertical="center" wrapText="1"/>
    </xf>
    <xf numFmtId="0" fontId="9" fillId="62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10" fillId="62" borderId="11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10" fillId="62" borderId="11" xfId="0" applyFont="1" applyFill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 vertical="center"/>
    </xf>
    <xf numFmtId="0" fontId="70" fillId="63" borderId="11" xfId="0" applyFont="1" applyFill="1" applyBorder="1" applyAlignment="1">
      <alignment horizontal="center" vertical="center" wrapText="1"/>
    </xf>
    <xf numFmtId="0" fontId="70" fillId="63" borderId="19" xfId="0" applyFont="1" applyFill="1" applyBorder="1" applyAlignment="1">
      <alignment horizontal="center" vertical="center" wrapText="1"/>
    </xf>
    <xf numFmtId="0" fontId="70" fillId="63" borderId="14" xfId="0" applyFont="1" applyFill="1" applyBorder="1" applyAlignment="1">
      <alignment horizontal="center" vertical="center" wrapText="1"/>
    </xf>
    <xf numFmtId="0" fontId="70" fillId="42" borderId="11" xfId="0" applyFont="1" applyFill="1" applyBorder="1" applyAlignment="1">
      <alignment horizontal="center" vertical="center" wrapText="1"/>
    </xf>
    <xf numFmtId="0" fontId="70" fillId="42" borderId="14" xfId="0" applyFont="1" applyFill="1" applyBorder="1" applyAlignment="1">
      <alignment horizontal="center" vertical="center" wrapText="1"/>
    </xf>
    <xf numFmtId="0" fontId="70" fillId="43" borderId="11" xfId="0" applyFont="1" applyFill="1" applyBorder="1" applyAlignment="1">
      <alignment horizontal="center" vertical="center" wrapText="1"/>
    </xf>
    <xf numFmtId="0" fontId="70" fillId="43" borderId="14" xfId="0" applyFont="1" applyFill="1" applyBorder="1" applyAlignment="1">
      <alignment horizontal="center" vertical="center" wrapText="1"/>
    </xf>
    <xf numFmtId="0" fontId="70" fillId="43" borderId="19" xfId="0" applyFont="1" applyFill="1" applyBorder="1" applyAlignment="1">
      <alignment horizontal="center" vertical="center" wrapText="1"/>
    </xf>
    <xf numFmtId="0" fontId="70" fillId="42" borderId="19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/>
    </xf>
    <xf numFmtId="0" fontId="70" fillId="39" borderId="11" xfId="0" applyFont="1" applyFill="1" applyBorder="1" applyAlignment="1">
      <alignment horizontal="center" vertical="center"/>
    </xf>
    <xf numFmtId="0" fontId="70" fillId="39" borderId="19" xfId="0" applyFont="1" applyFill="1" applyBorder="1" applyAlignment="1">
      <alignment horizontal="center" vertical="center"/>
    </xf>
    <xf numFmtId="0" fontId="70" fillId="39" borderId="14" xfId="0" applyFont="1" applyFill="1" applyBorder="1" applyAlignment="1">
      <alignment horizontal="center" vertical="center"/>
    </xf>
    <xf numFmtId="0" fontId="70" fillId="63" borderId="21" xfId="0" applyFont="1" applyFill="1" applyBorder="1" applyAlignment="1">
      <alignment horizontal="center" vertical="center" wrapText="1"/>
    </xf>
    <xf numFmtId="0" fontId="70" fillId="63" borderId="25" xfId="0" applyFont="1" applyFill="1" applyBorder="1" applyAlignment="1">
      <alignment horizontal="center" vertical="center" wrapText="1"/>
    </xf>
    <xf numFmtId="0" fontId="70" fillId="63" borderId="12" xfId="0" applyFont="1" applyFill="1" applyBorder="1" applyAlignment="1">
      <alignment horizontal="center" vertical="center" wrapText="1"/>
    </xf>
    <xf numFmtId="0" fontId="67" fillId="10" borderId="10" xfId="0" applyFont="1" applyFill="1" applyBorder="1" applyAlignment="1">
      <alignment horizontal="center" vertical="center" wrapText="1"/>
    </xf>
    <xf numFmtId="0" fontId="71" fillId="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52" borderId="10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10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9" borderId="10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/>
    </xf>
    <xf numFmtId="0" fontId="72" fillId="52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_IRA-EDA 2.005" xfId="51"/>
    <cellStyle name="Millares_IRA-EDA 2.006" xfId="52"/>
    <cellStyle name="Millares_IRA-EDA 2.007" xfId="53"/>
    <cellStyle name="Currency" xfId="54"/>
    <cellStyle name="Currency [0]" xfId="55"/>
    <cellStyle name="Neutral" xfId="56"/>
    <cellStyle name="Normal_Censos 1951-1993" xfId="57"/>
    <cellStyle name="Normal_Salud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0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="60" zoomScaleNormal="60" zoomScalePageLayoutView="0" workbookViewId="0" topLeftCell="A40">
      <selection activeCell="H51" sqref="H51"/>
    </sheetView>
  </sheetViews>
  <sheetFormatPr defaultColWidth="11.421875" defaultRowHeight="15"/>
  <cols>
    <col min="1" max="4" width="15.140625" style="0" customWidth="1"/>
    <col min="5" max="5" width="15.421875" style="0" customWidth="1"/>
    <col min="6" max="6" width="24.00390625" style="0" customWidth="1"/>
    <col min="7" max="7" width="9.57421875" style="0" customWidth="1"/>
    <col min="8" max="8" width="78.7109375" style="0" customWidth="1"/>
  </cols>
  <sheetData>
    <row r="1" spans="1:8" ht="37.5" customHeight="1">
      <c r="A1" s="271" t="s">
        <v>155</v>
      </c>
      <c r="B1" s="271"/>
      <c r="C1" s="271"/>
      <c r="D1" s="271"/>
      <c r="E1" s="290" t="s">
        <v>156</v>
      </c>
      <c r="F1" s="290"/>
      <c r="G1" s="290"/>
      <c r="H1" s="290"/>
    </row>
    <row r="2" spans="1:8" ht="49.5" customHeight="1">
      <c r="A2" s="19" t="s">
        <v>148</v>
      </c>
      <c r="B2" s="19" t="s">
        <v>149</v>
      </c>
      <c r="C2" s="19" t="s">
        <v>150</v>
      </c>
      <c r="D2" s="19" t="s">
        <v>151</v>
      </c>
      <c r="E2" s="2" t="s">
        <v>0</v>
      </c>
      <c r="F2" s="2" t="s">
        <v>1</v>
      </c>
      <c r="G2" s="2" t="s">
        <v>2</v>
      </c>
      <c r="H2" s="2" t="s">
        <v>3</v>
      </c>
    </row>
    <row r="3" spans="1:8" ht="15.75">
      <c r="A3" s="18" t="s">
        <v>152</v>
      </c>
      <c r="B3" s="18"/>
      <c r="C3" s="18"/>
      <c r="D3" s="18"/>
      <c r="E3" s="291" t="s">
        <v>5</v>
      </c>
      <c r="F3" s="292" t="s">
        <v>6</v>
      </c>
      <c r="G3" s="1">
        <v>1</v>
      </c>
      <c r="H3" s="13" t="s">
        <v>4</v>
      </c>
    </row>
    <row r="4" spans="1:8" ht="15.75">
      <c r="A4" s="18" t="s">
        <v>152</v>
      </c>
      <c r="B4" s="18"/>
      <c r="C4" s="18"/>
      <c r="D4" s="18"/>
      <c r="E4" s="291"/>
      <c r="F4" s="292"/>
      <c r="G4" s="1">
        <v>2</v>
      </c>
      <c r="H4" s="13" t="s">
        <v>8</v>
      </c>
    </row>
    <row r="5" spans="1:8" ht="15.75">
      <c r="A5" s="18" t="s">
        <v>152</v>
      </c>
      <c r="B5" s="18"/>
      <c r="C5" s="18"/>
      <c r="D5" s="18"/>
      <c r="E5" s="291"/>
      <c r="F5" s="292"/>
      <c r="G5" s="1">
        <v>3</v>
      </c>
      <c r="H5" s="13" t="s">
        <v>9</v>
      </c>
    </row>
    <row r="6" spans="1:8" ht="15.75">
      <c r="A6" s="18" t="s">
        <v>152</v>
      </c>
      <c r="B6" s="18"/>
      <c r="C6" s="18"/>
      <c r="D6" s="18"/>
      <c r="E6" s="291"/>
      <c r="F6" s="292"/>
      <c r="G6" s="1">
        <v>4</v>
      </c>
      <c r="H6" s="13" t="s">
        <v>10</v>
      </c>
    </row>
    <row r="7" spans="1:8" ht="30">
      <c r="A7" s="18" t="s">
        <v>152</v>
      </c>
      <c r="B7" s="18" t="s">
        <v>152</v>
      </c>
      <c r="C7" s="18" t="s">
        <v>152</v>
      </c>
      <c r="D7" s="18"/>
      <c r="E7" s="291"/>
      <c r="F7" s="292"/>
      <c r="G7" s="1">
        <v>5</v>
      </c>
      <c r="H7" s="13" t="s">
        <v>11</v>
      </c>
    </row>
    <row r="8" spans="1:8" ht="15.75">
      <c r="A8" s="18" t="s">
        <v>152</v>
      </c>
      <c r="B8" s="18" t="s">
        <v>152</v>
      </c>
      <c r="C8" s="18" t="s">
        <v>152</v>
      </c>
      <c r="D8" s="18"/>
      <c r="E8" s="291"/>
      <c r="F8" s="255" t="s">
        <v>12</v>
      </c>
      <c r="G8" s="1">
        <v>6</v>
      </c>
      <c r="H8" s="13" t="s">
        <v>13</v>
      </c>
    </row>
    <row r="9" spans="1:8" ht="15.75">
      <c r="A9" s="18" t="s">
        <v>152</v>
      </c>
      <c r="B9" s="18" t="s">
        <v>152</v>
      </c>
      <c r="C9" s="18" t="s">
        <v>152</v>
      </c>
      <c r="D9" s="18"/>
      <c r="E9" s="291"/>
      <c r="F9" s="255"/>
      <c r="G9" s="1">
        <v>7</v>
      </c>
      <c r="H9" s="13" t="s">
        <v>14</v>
      </c>
    </row>
    <row r="10" spans="1:8" ht="30">
      <c r="A10" s="18" t="s">
        <v>152</v>
      </c>
      <c r="B10" s="18"/>
      <c r="C10" s="18"/>
      <c r="D10" s="18"/>
      <c r="E10" s="291"/>
      <c r="F10" s="255"/>
      <c r="G10" s="1">
        <v>8</v>
      </c>
      <c r="H10" s="13" t="s">
        <v>15</v>
      </c>
    </row>
    <row r="11" spans="1:8" ht="15.75">
      <c r="A11" s="18" t="s">
        <v>152</v>
      </c>
      <c r="B11" s="18"/>
      <c r="C11" s="18"/>
      <c r="D11" s="18"/>
      <c r="E11" s="291"/>
      <c r="F11" s="255"/>
      <c r="G11" s="1">
        <v>9</v>
      </c>
      <c r="H11" s="13" t="s">
        <v>16</v>
      </c>
    </row>
    <row r="12" spans="1:8" ht="15.75">
      <c r="A12" s="18" t="s">
        <v>152</v>
      </c>
      <c r="B12" s="18"/>
      <c r="C12" s="18"/>
      <c r="D12" s="18"/>
      <c r="E12" s="291"/>
      <c r="F12" s="255"/>
      <c r="G12" s="1">
        <v>10</v>
      </c>
      <c r="H12" s="13" t="s">
        <v>17</v>
      </c>
    </row>
    <row r="13" spans="1:8" ht="15.75">
      <c r="A13" s="18" t="s">
        <v>152</v>
      </c>
      <c r="B13" s="18"/>
      <c r="C13" s="18"/>
      <c r="D13" s="18"/>
      <c r="E13" s="291"/>
      <c r="F13" s="268" t="s">
        <v>18</v>
      </c>
      <c r="G13" s="1">
        <v>11</v>
      </c>
      <c r="H13" s="13" t="s">
        <v>19</v>
      </c>
    </row>
    <row r="14" spans="1:8" ht="15.75">
      <c r="A14" s="18" t="s">
        <v>152</v>
      </c>
      <c r="B14" s="18"/>
      <c r="C14" s="18"/>
      <c r="D14" s="18"/>
      <c r="E14" s="291"/>
      <c r="F14" s="269"/>
      <c r="G14" s="1">
        <v>12</v>
      </c>
      <c r="H14" s="13" t="s">
        <v>20</v>
      </c>
    </row>
    <row r="15" spans="1:8" ht="15.75">
      <c r="A15" s="18" t="s">
        <v>152</v>
      </c>
      <c r="B15" s="18"/>
      <c r="C15" s="18"/>
      <c r="D15" s="18"/>
      <c r="E15" s="291"/>
      <c r="F15" s="269"/>
      <c r="G15" s="1">
        <v>13</v>
      </c>
      <c r="H15" s="13" t="s">
        <v>21</v>
      </c>
    </row>
    <row r="16" spans="1:8" ht="15.75">
      <c r="A16" s="18" t="s">
        <v>152</v>
      </c>
      <c r="B16" s="18"/>
      <c r="C16" s="18"/>
      <c r="D16" s="18"/>
      <c r="E16" s="291"/>
      <c r="F16" s="269"/>
      <c r="G16" s="1">
        <v>14</v>
      </c>
      <c r="H16" s="13" t="s">
        <v>22</v>
      </c>
    </row>
    <row r="17" spans="1:8" ht="15.75">
      <c r="A17" s="18" t="s">
        <v>152</v>
      </c>
      <c r="B17" s="18"/>
      <c r="C17" s="18"/>
      <c r="D17" s="18"/>
      <c r="E17" s="291"/>
      <c r="F17" s="269"/>
      <c r="G17" s="1">
        <v>15</v>
      </c>
      <c r="H17" s="13" t="s">
        <v>23</v>
      </c>
    </row>
    <row r="18" spans="1:8" ht="15.75">
      <c r="A18" s="18" t="s">
        <v>152</v>
      </c>
      <c r="B18" s="18"/>
      <c r="C18" s="18"/>
      <c r="D18" s="18"/>
      <c r="E18" s="291"/>
      <c r="F18" s="269"/>
      <c r="G18" s="1">
        <v>16</v>
      </c>
      <c r="H18" s="13" t="s">
        <v>24</v>
      </c>
    </row>
    <row r="19" spans="1:8" ht="15.75">
      <c r="A19" s="18" t="s">
        <v>152</v>
      </c>
      <c r="B19" s="18"/>
      <c r="C19" s="18"/>
      <c r="D19" s="18"/>
      <c r="E19" s="291"/>
      <c r="F19" s="269"/>
      <c r="G19" s="1">
        <v>17</v>
      </c>
      <c r="H19" s="13" t="s">
        <v>76</v>
      </c>
    </row>
    <row r="20" spans="1:8" ht="15.75">
      <c r="A20" s="18" t="s">
        <v>152</v>
      </c>
      <c r="B20" s="18"/>
      <c r="C20" s="18"/>
      <c r="D20" s="18"/>
      <c r="E20" s="291"/>
      <c r="F20" s="269"/>
      <c r="G20" s="1">
        <v>18</v>
      </c>
      <c r="H20" s="13" t="s">
        <v>25</v>
      </c>
    </row>
    <row r="21" spans="1:8" ht="30">
      <c r="A21" s="18" t="s">
        <v>152</v>
      </c>
      <c r="B21" s="18"/>
      <c r="C21" s="18"/>
      <c r="D21" s="18"/>
      <c r="E21" s="291"/>
      <c r="F21" s="269"/>
      <c r="G21" s="1">
        <v>19</v>
      </c>
      <c r="H21" s="13" t="s">
        <v>26</v>
      </c>
    </row>
    <row r="22" spans="1:8" ht="15.75">
      <c r="A22" s="18" t="s">
        <v>152</v>
      </c>
      <c r="B22" s="18"/>
      <c r="C22" s="18"/>
      <c r="D22" s="18"/>
      <c r="E22" s="291"/>
      <c r="F22" s="269"/>
      <c r="G22" s="1">
        <v>20</v>
      </c>
      <c r="H22" s="13" t="s">
        <v>27</v>
      </c>
    </row>
    <row r="23" spans="1:8" ht="15.75">
      <c r="A23" s="20" t="s">
        <v>152</v>
      </c>
      <c r="B23" s="18"/>
      <c r="C23" s="18" t="s">
        <v>152</v>
      </c>
      <c r="D23" s="18"/>
      <c r="E23" s="291"/>
      <c r="F23" s="269"/>
      <c r="G23" s="1">
        <v>21</v>
      </c>
      <c r="H23" s="13" t="s">
        <v>28</v>
      </c>
    </row>
    <row r="24" spans="1:8" ht="30">
      <c r="A24" s="18" t="s">
        <v>152</v>
      </c>
      <c r="B24" s="18"/>
      <c r="C24" s="18"/>
      <c r="D24" s="18"/>
      <c r="E24" s="291"/>
      <c r="F24" s="269"/>
      <c r="G24" s="1">
        <v>22</v>
      </c>
      <c r="H24" s="13" t="s">
        <v>29</v>
      </c>
    </row>
    <row r="25" spans="1:8" ht="15.75">
      <c r="A25" s="18" t="s">
        <v>152</v>
      </c>
      <c r="B25" s="18"/>
      <c r="C25" s="18"/>
      <c r="D25" s="18"/>
      <c r="E25" s="291"/>
      <c r="F25" s="269"/>
      <c r="G25" s="3">
        <v>65</v>
      </c>
      <c r="H25" s="13" t="s">
        <v>30</v>
      </c>
    </row>
    <row r="26" spans="1:8" ht="15.75">
      <c r="A26" s="18" t="s">
        <v>152</v>
      </c>
      <c r="B26" s="18"/>
      <c r="C26" s="18"/>
      <c r="D26" s="18"/>
      <c r="E26" s="291"/>
      <c r="F26" s="269"/>
      <c r="G26" s="1">
        <v>23</v>
      </c>
      <c r="H26" s="13" t="s">
        <v>31</v>
      </c>
    </row>
    <row r="27" spans="1:8" ht="15.75">
      <c r="A27" s="18" t="s">
        <v>152</v>
      </c>
      <c r="B27" s="18"/>
      <c r="C27" s="18"/>
      <c r="D27" s="18"/>
      <c r="E27" s="291"/>
      <c r="F27" s="269"/>
      <c r="G27" s="1">
        <v>24</v>
      </c>
      <c r="H27" s="13" t="s">
        <v>77</v>
      </c>
    </row>
    <row r="28" spans="1:8" ht="15.75">
      <c r="A28" s="18" t="s">
        <v>152</v>
      </c>
      <c r="B28" s="18"/>
      <c r="C28" s="18"/>
      <c r="D28" s="18"/>
      <c r="E28" s="291"/>
      <c r="F28" s="269"/>
      <c r="G28" s="1">
        <v>25</v>
      </c>
      <c r="H28" s="13" t="s">
        <v>78</v>
      </c>
    </row>
    <row r="29" spans="1:8" ht="30">
      <c r="A29" s="18" t="s">
        <v>152</v>
      </c>
      <c r="B29" s="18" t="s">
        <v>152</v>
      </c>
      <c r="C29" s="18"/>
      <c r="D29" s="18"/>
      <c r="E29" s="291"/>
      <c r="F29" s="269"/>
      <c r="G29" s="1">
        <v>26</v>
      </c>
      <c r="H29" s="13" t="s">
        <v>32</v>
      </c>
    </row>
    <row r="30" spans="1:8" ht="15.75">
      <c r="A30" s="18" t="s">
        <v>152</v>
      </c>
      <c r="B30" s="18" t="s">
        <v>152</v>
      </c>
      <c r="C30" s="18" t="s">
        <v>152</v>
      </c>
      <c r="D30" s="18" t="s">
        <v>152</v>
      </c>
      <c r="E30" s="291"/>
      <c r="F30" s="269"/>
      <c r="G30" s="1">
        <v>27</v>
      </c>
      <c r="H30" s="13" t="s">
        <v>35</v>
      </c>
    </row>
    <row r="31" spans="1:8" ht="15.75">
      <c r="A31" s="18" t="s">
        <v>152</v>
      </c>
      <c r="B31" s="18" t="s">
        <v>152</v>
      </c>
      <c r="C31" s="18" t="s">
        <v>152</v>
      </c>
      <c r="D31" s="18" t="s">
        <v>152</v>
      </c>
      <c r="E31" s="291"/>
      <c r="F31" s="269"/>
      <c r="G31" s="1">
        <v>28</v>
      </c>
      <c r="H31" s="13" t="s">
        <v>37</v>
      </c>
    </row>
    <row r="32" spans="1:8" ht="15.75">
      <c r="A32" s="18" t="s">
        <v>152</v>
      </c>
      <c r="B32" s="18" t="s">
        <v>152</v>
      </c>
      <c r="C32" s="18" t="s">
        <v>152</v>
      </c>
      <c r="D32" s="18" t="s">
        <v>152</v>
      </c>
      <c r="E32" s="291"/>
      <c r="F32" s="270"/>
      <c r="G32" s="1">
        <v>29</v>
      </c>
      <c r="H32" s="13" t="s">
        <v>38</v>
      </c>
    </row>
    <row r="33" spans="1:8" ht="30">
      <c r="A33" s="18" t="s">
        <v>152</v>
      </c>
      <c r="B33" s="18" t="s">
        <v>152</v>
      </c>
      <c r="C33" s="18" t="s">
        <v>152</v>
      </c>
      <c r="D33" s="18"/>
      <c r="E33" s="291"/>
      <c r="F33" s="265" t="s">
        <v>39</v>
      </c>
      <c r="G33" s="1">
        <v>30</v>
      </c>
      <c r="H33" s="4" t="s">
        <v>79</v>
      </c>
    </row>
    <row r="34" spans="1:8" ht="30">
      <c r="A34" s="18" t="s">
        <v>152</v>
      </c>
      <c r="B34" s="18" t="s">
        <v>152</v>
      </c>
      <c r="C34" s="18" t="s">
        <v>152</v>
      </c>
      <c r="D34" s="18"/>
      <c r="E34" s="291"/>
      <c r="F34" s="266"/>
      <c r="G34" s="1">
        <v>31</v>
      </c>
      <c r="H34" s="4" t="s">
        <v>80</v>
      </c>
    </row>
    <row r="35" spans="1:8" ht="15.75">
      <c r="A35" s="18" t="s">
        <v>152</v>
      </c>
      <c r="B35" s="18" t="s">
        <v>152</v>
      </c>
      <c r="C35" s="18" t="s">
        <v>152</v>
      </c>
      <c r="D35" s="18"/>
      <c r="E35" s="291"/>
      <c r="F35" s="267"/>
      <c r="G35" s="1">
        <v>32</v>
      </c>
      <c r="H35" s="4" t="s">
        <v>160</v>
      </c>
    </row>
    <row r="36" spans="1:8" ht="15.75">
      <c r="A36" s="18" t="s">
        <v>152</v>
      </c>
      <c r="B36" s="18"/>
      <c r="C36" s="18"/>
      <c r="D36" s="18"/>
      <c r="E36" s="256" t="s">
        <v>40</v>
      </c>
      <c r="F36" s="259" t="s">
        <v>41</v>
      </c>
      <c r="G36" s="1">
        <v>33</v>
      </c>
      <c r="H36" s="13" t="s">
        <v>42</v>
      </c>
    </row>
    <row r="37" spans="1:8" ht="15.75">
      <c r="A37" s="18"/>
      <c r="B37" s="18" t="s">
        <v>152</v>
      </c>
      <c r="C37" s="18"/>
      <c r="D37" s="18"/>
      <c r="E37" s="257"/>
      <c r="F37" s="260"/>
      <c r="G37" s="1">
        <v>34</v>
      </c>
      <c r="H37" s="13" t="s">
        <v>43</v>
      </c>
    </row>
    <row r="38" spans="1:8" ht="15.75">
      <c r="A38" s="18"/>
      <c r="B38" s="18"/>
      <c r="C38" s="18" t="s">
        <v>152</v>
      </c>
      <c r="D38" s="18"/>
      <c r="E38" s="257"/>
      <c r="F38" s="260"/>
      <c r="G38" s="1">
        <v>35</v>
      </c>
      <c r="H38" s="13" t="s">
        <v>44</v>
      </c>
    </row>
    <row r="39" spans="1:8" ht="15.75">
      <c r="A39" s="18"/>
      <c r="B39" s="18"/>
      <c r="C39" s="18" t="s">
        <v>152</v>
      </c>
      <c r="D39" s="18"/>
      <c r="E39" s="257"/>
      <c r="F39" s="260"/>
      <c r="G39" s="1">
        <v>36</v>
      </c>
      <c r="H39" s="13" t="s">
        <v>45</v>
      </c>
    </row>
    <row r="40" spans="1:8" ht="15.75">
      <c r="A40" s="18" t="s">
        <v>152</v>
      </c>
      <c r="B40" s="18" t="s">
        <v>152</v>
      </c>
      <c r="C40" s="18" t="s">
        <v>152</v>
      </c>
      <c r="D40" s="18"/>
      <c r="E40" s="257"/>
      <c r="F40" s="260"/>
      <c r="G40" s="1">
        <v>37</v>
      </c>
      <c r="H40" s="13" t="s">
        <v>46</v>
      </c>
    </row>
    <row r="41" spans="1:8" ht="15.75">
      <c r="A41" s="18" t="s">
        <v>152</v>
      </c>
      <c r="B41" s="18"/>
      <c r="C41" s="18"/>
      <c r="D41" s="18"/>
      <c r="E41" s="257"/>
      <c r="F41" s="260"/>
      <c r="G41" s="1">
        <v>38</v>
      </c>
      <c r="H41" s="13" t="s">
        <v>47</v>
      </c>
    </row>
    <row r="42" spans="1:8" ht="15.75">
      <c r="A42" s="18"/>
      <c r="B42" s="18" t="s">
        <v>152</v>
      </c>
      <c r="C42" s="18"/>
      <c r="D42" s="18"/>
      <c r="E42" s="257"/>
      <c r="F42" s="260"/>
      <c r="G42" s="1">
        <v>39</v>
      </c>
      <c r="H42" s="13" t="s">
        <v>48</v>
      </c>
    </row>
    <row r="43" spans="1:8" ht="15.75">
      <c r="A43" s="18"/>
      <c r="B43" s="18"/>
      <c r="C43" s="18" t="s">
        <v>152</v>
      </c>
      <c r="D43" s="18"/>
      <c r="E43" s="257"/>
      <c r="F43" s="260"/>
      <c r="G43" s="1">
        <v>40</v>
      </c>
      <c r="H43" s="13" t="s">
        <v>49</v>
      </c>
    </row>
    <row r="44" spans="1:8" ht="15.75">
      <c r="A44" s="18"/>
      <c r="B44" s="18" t="s">
        <v>152</v>
      </c>
      <c r="C44" s="18"/>
      <c r="D44" s="18"/>
      <c r="E44" s="257"/>
      <c r="F44" s="260"/>
      <c r="G44" s="1">
        <v>41</v>
      </c>
      <c r="H44" s="13" t="s">
        <v>50</v>
      </c>
    </row>
    <row r="45" spans="1:8" ht="15.75">
      <c r="A45" s="18"/>
      <c r="B45" s="18"/>
      <c r="C45" s="18" t="s">
        <v>152</v>
      </c>
      <c r="D45" s="18"/>
      <c r="E45" s="257"/>
      <c r="F45" s="260"/>
      <c r="G45" s="1">
        <v>42</v>
      </c>
      <c r="H45" s="13" t="s">
        <v>51</v>
      </c>
    </row>
    <row r="46" spans="1:8" ht="15.75">
      <c r="A46" s="18"/>
      <c r="B46" s="18"/>
      <c r="C46" s="18" t="s">
        <v>152</v>
      </c>
      <c r="D46" s="18"/>
      <c r="E46" s="257"/>
      <c r="F46" s="261"/>
      <c r="G46" s="1">
        <v>43</v>
      </c>
      <c r="H46" s="13" t="s">
        <v>52</v>
      </c>
    </row>
    <row r="47" spans="1:8" ht="15.75">
      <c r="A47" s="18" t="s">
        <v>152</v>
      </c>
      <c r="B47" s="18" t="s">
        <v>152</v>
      </c>
      <c r="C47" s="18" t="s">
        <v>152</v>
      </c>
      <c r="D47" s="18"/>
      <c r="E47" s="257"/>
      <c r="F47" s="262" t="s">
        <v>53</v>
      </c>
      <c r="G47" s="1">
        <v>44</v>
      </c>
      <c r="H47" s="4" t="s">
        <v>54</v>
      </c>
    </row>
    <row r="48" spans="1:8" ht="30">
      <c r="A48" s="18" t="s">
        <v>152</v>
      </c>
      <c r="B48" s="18" t="s">
        <v>152</v>
      </c>
      <c r="C48" s="18" t="s">
        <v>152</v>
      </c>
      <c r="D48" s="18"/>
      <c r="E48" s="257"/>
      <c r="F48" s="263"/>
      <c r="G48" s="1">
        <v>45</v>
      </c>
      <c r="H48" s="4" t="s">
        <v>55</v>
      </c>
    </row>
    <row r="49" spans="1:8" ht="30">
      <c r="A49" s="18" t="s">
        <v>152</v>
      </c>
      <c r="B49" s="18" t="s">
        <v>152</v>
      </c>
      <c r="C49" s="18" t="s">
        <v>152</v>
      </c>
      <c r="D49" s="18"/>
      <c r="E49" s="257"/>
      <c r="F49" s="264"/>
      <c r="G49" s="1">
        <v>46</v>
      </c>
      <c r="H49" s="4" t="s">
        <v>56</v>
      </c>
    </row>
    <row r="50" spans="1:8" ht="30" customHeight="1">
      <c r="A50" s="18"/>
      <c r="B50" s="18" t="s">
        <v>152</v>
      </c>
      <c r="C50" s="18" t="s">
        <v>152</v>
      </c>
      <c r="D50" s="18"/>
      <c r="E50" s="258"/>
      <c r="F50" s="5" t="s">
        <v>57</v>
      </c>
      <c r="G50" s="1">
        <v>47</v>
      </c>
      <c r="H50" s="13" t="s">
        <v>58</v>
      </c>
    </row>
    <row r="51" spans="1:8" ht="31.5" customHeight="1">
      <c r="A51" s="18"/>
      <c r="B51" s="18" t="s">
        <v>152</v>
      </c>
      <c r="C51" s="18" t="s">
        <v>152</v>
      </c>
      <c r="D51" s="18"/>
      <c r="E51" s="284" t="s">
        <v>59</v>
      </c>
      <c r="F51" s="287" t="s">
        <v>60</v>
      </c>
      <c r="G51" s="1">
        <v>48</v>
      </c>
      <c r="H51" s="6" t="s">
        <v>61</v>
      </c>
    </row>
    <row r="52" spans="1:8" ht="30">
      <c r="A52" s="18"/>
      <c r="B52" s="18" t="s">
        <v>152</v>
      </c>
      <c r="C52" s="18" t="s">
        <v>152</v>
      </c>
      <c r="D52" s="18"/>
      <c r="E52" s="285"/>
      <c r="F52" s="288"/>
      <c r="G52" s="1">
        <v>49</v>
      </c>
      <c r="H52" s="4" t="s">
        <v>62</v>
      </c>
    </row>
    <row r="53" spans="1:8" ht="15.75">
      <c r="A53" s="18"/>
      <c r="B53" s="18"/>
      <c r="C53" s="18" t="s">
        <v>152</v>
      </c>
      <c r="D53" s="18" t="s">
        <v>152</v>
      </c>
      <c r="E53" s="285"/>
      <c r="F53" s="289"/>
      <c r="G53" s="1">
        <v>50</v>
      </c>
      <c r="H53" s="4" t="s">
        <v>63</v>
      </c>
    </row>
    <row r="54" spans="1:8" ht="42" customHeight="1">
      <c r="A54" s="18" t="s">
        <v>152</v>
      </c>
      <c r="B54" s="18"/>
      <c r="C54" s="18"/>
      <c r="D54" s="18"/>
      <c r="E54" s="286"/>
      <c r="F54" s="7" t="s">
        <v>64</v>
      </c>
      <c r="G54" s="1">
        <v>51</v>
      </c>
      <c r="H54" s="8" t="s">
        <v>65</v>
      </c>
    </row>
    <row r="55" spans="1:8" ht="32.25" customHeight="1">
      <c r="A55" s="18" t="s">
        <v>152</v>
      </c>
      <c r="B55" s="18" t="s">
        <v>152</v>
      </c>
      <c r="C55" s="18" t="s">
        <v>152</v>
      </c>
      <c r="D55" s="18"/>
      <c r="E55" s="272" t="s">
        <v>66</v>
      </c>
      <c r="F55" s="275" t="s">
        <v>67</v>
      </c>
      <c r="G55" s="1">
        <v>52</v>
      </c>
      <c r="H55" s="13" t="s">
        <v>68</v>
      </c>
    </row>
    <row r="56" spans="1:8" ht="30">
      <c r="A56" s="18" t="s">
        <v>152</v>
      </c>
      <c r="B56" s="18" t="s">
        <v>152</v>
      </c>
      <c r="C56" s="18" t="s">
        <v>152</v>
      </c>
      <c r="D56" s="18"/>
      <c r="E56" s="273"/>
      <c r="F56" s="276"/>
      <c r="G56" s="1">
        <v>53</v>
      </c>
      <c r="H56" s="13" t="s">
        <v>69</v>
      </c>
    </row>
    <row r="57" spans="1:8" ht="15.75">
      <c r="A57" s="18" t="s">
        <v>152</v>
      </c>
      <c r="B57" s="18" t="s">
        <v>152</v>
      </c>
      <c r="C57" s="18" t="s">
        <v>152</v>
      </c>
      <c r="D57" s="18"/>
      <c r="E57" s="273"/>
      <c r="F57" s="276"/>
      <c r="G57" s="1">
        <v>54</v>
      </c>
      <c r="H57" s="13" t="s">
        <v>81</v>
      </c>
    </row>
    <row r="58" spans="1:8" ht="30">
      <c r="A58" s="18" t="s">
        <v>152</v>
      </c>
      <c r="B58" s="18" t="s">
        <v>152</v>
      </c>
      <c r="C58" s="18" t="s">
        <v>152</v>
      </c>
      <c r="D58" s="18"/>
      <c r="E58" s="273"/>
      <c r="F58" s="276"/>
      <c r="G58" s="1">
        <v>55</v>
      </c>
      <c r="H58" s="13" t="s">
        <v>154</v>
      </c>
    </row>
    <row r="59" spans="1:8" ht="15.75">
      <c r="A59" s="18" t="s">
        <v>152</v>
      </c>
      <c r="B59" s="18" t="s">
        <v>152</v>
      </c>
      <c r="C59" s="18" t="s">
        <v>152</v>
      </c>
      <c r="D59" s="18"/>
      <c r="E59" s="273"/>
      <c r="F59" s="276"/>
      <c r="G59" s="1">
        <v>56</v>
      </c>
      <c r="H59" s="13" t="s">
        <v>82</v>
      </c>
    </row>
    <row r="60" spans="1:8" ht="30">
      <c r="A60" s="18" t="s">
        <v>152</v>
      </c>
      <c r="B60" s="18" t="s">
        <v>152</v>
      </c>
      <c r="C60" s="18" t="s">
        <v>152</v>
      </c>
      <c r="D60" s="18"/>
      <c r="E60" s="273"/>
      <c r="F60" s="276"/>
      <c r="G60" s="1">
        <v>57</v>
      </c>
      <c r="H60" s="13" t="s">
        <v>83</v>
      </c>
    </row>
    <row r="61" spans="1:8" ht="21.75" customHeight="1">
      <c r="A61" s="18" t="s">
        <v>152</v>
      </c>
      <c r="B61" s="18" t="s">
        <v>152</v>
      </c>
      <c r="C61" s="18" t="s">
        <v>152</v>
      </c>
      <c r="D61" s="18"/>
      <c r="E61" s="273"/>
      <c r="F61" s="277"/>
      <c r="G61" s="1">
        <v>58</v>
      </c>
      <c r="H61" s="13" t="s">
        <v>153</v>
      </c>
    </row>
    <row r="62" spans="1:8" ht="30">
      <c r="A62" s="18" t="s">
        <v>152</v>
      </c>
      <c r="B62" s="18" t="s">
        <v>152</v>
      </c>
      <c r="C62" s="18" t="s">
        <v>152</v>
      </c>
      <c r="D62" s="18"/>
      <c r="E62" s="273"/>
      <c r="F62" s="278" t="s">
        <v>70</v>
      </c>
      <c r="G62" s="1">
        <v>59</v>
      </c>
      <c r="H62" s="4" t="s">
        <v>84</v>
      </c>
    </row>
    <row r="63" spans="1:8" ht="30">
      <c r="A63" s="18" t="s">
        <v>152</v>
      </c>
      <c r="B63" s="18" t="s">
        <v>152</v>
      </c>
      <c r="C63" s="18" t="s">
        <v>152</v>
      </c>
      <c r="D63" s="18"/>
      <c r="E63" s="273"/>
      <c r="F63" s="279"/>
      <c r="G63" s="1">
        <v>60</v>
      </c>
      <c r="H63" s="4" t="s">
        <v>85</v>
      </c>
    </row>
    <row r="64" spans="1:8" ht="32.25" customHeight="1">
      <c r="A64" s="18" t="s">
        <v>152</v>
      </c>
      <c r="B64" s="18" t="s">
        <v>152</v>
      </c>
      <c r="C64" s="18" t="s">
        <v>152</v>
      </c>
      <c r="D64" s="18"/>
      <c r="E64" s="273"/>
      <c r="F64" s="280"/>
      <c r="G64" s="1">
        <v>61</v>
      </c>
      <c r="H64" s="4" t="s">
        <v>86</v>
      </c>
    </row>
    <row r="65" spans="1:8" ht="32.25" customHeight="1">
      <c r="A65" s="18"/>
      <c r="B65" s="18"/>
      <c r="C65" s="18" t="s">
        <v>152</v>
      </c>
      <c r="D65" s="18"/>
      <c r="E65" s="273"/>
      <c r="F65" s="281" t="s">
        <v>71</v>
      </c>
      <c r="G65" s="1">
        <v>62</v>
      </c>
      <c r="H65" s="13" t="s">
        <v>72</v>
      </c>
    </row>
    <row r="66" spans="1:8" ht="34.5" customHeight="1">
      <c r="A66" s="18"/>
      <c r="B66" s="18"/>
      <c r="C66" s="18" t="s">
        <v>152</v>
      </c>
      <c r="D66" s="18"/>
      <c r="E66" s="273"/>
      <c r="F66" s="282"/>
      <c r="G66" s="1">
        <v>63</v>
      </c>
      <c r="H66" s="13" t="s">
        <v>73</v>
      </c>
    </row>
    <row r="67" spans="1:8" ht="30">
      <c r="A67" s="18"/>
      <c r="B67" s="18"/>
      <c r="C67" s="18" t="s">
        <v>152</v>
      </c>
      <c r="D67" s="18"/>
      <c r="E67" s="274"/>
      <c r="F67" s="283"/>
      <c r="G67" s="1">
        <v>64</v>
      </c>
      <c r="H67" s="13" t="s">
        <v>74</v>
      </c>
    </row>
  </sheetData>
  <sheetProtection/>
  <mergeCells count="16">
    <mergeCell ref="A1:D1"/>
    <mergeCell ref="E55:E67"/>
    <mergeCell ref="F55:F61"/>
    <mergeCell ref="F62:F64"/>
    <mergeCell ref="F65:F67"/>
    <mergeCell ref="E51:E54"/>
    <mergeCell ref="F51:F53"/>
    <mergeCell ref="E1:H1"/>
    <mergeCell ref="E3:E35"/>
    <mergeCell ref="F3:F7"/>
    <mergeCell ref="F8:F12"/>
    <mergeCell ref="E36:E50"/>
    <mergeCell ref="F36:F46"/>
    <mergeCell ref="F47:F49"/>
    <mergeCell ref="F33:F35"/>
    <mergeCell ref="F13:F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79.00390625" style="0" customWidth="1"/>
  </cols>
  <sheetData>
    <row r="1" spans="1:2" ht="15.75" customHeight="1">
      <c r="A1" s="293" t="s">
        <v>166</v>
      </c>
      <c r="B1" s="293"/>
    </row>
    <row r="2" spans="1:2" ht="15.75">
      <c r="A2" s="18" t="s">
        <v>2</v>
      </c>
      <c r="B2" s="18" t="s">
        <v>167</v>
      </c>
    </row>
    <row r="3" spans="1:2" ht="15.75">
      <c r="A3" s="21">
        <v>1</v>
      </c>
      <c r="B3" s="22" t="s">
        <v>162</v>
      </c>
    </row>
    <row r="4" spans="1:2" ht="15.75">
      <c r="A4" s="21">
        <v>2</v>
      </c>
      <c r="B4" s="22" t="s">
        <v>163</v>
      </c>
    </row>
    <row r="5" spans="1:2" ht="15.75">
      <c r="A5" s="21">
        <v>3</v>
      </c>
      <c r="B5" s="22" t="s">
        <v>164</v>
      </c>
    </row>
    <row r="6" spans="1:2" ht="15.75">
      <c r="A6" s="21">
        <v>4</v>
      </c>
      <c r="B6" s="22" t="s">
        <v>168</v>
      </c>
    </row>
    <row r="7" spans="1:2" ht="15.75">
      <c r="A7" s="21">
        <v>5</v>
      </c>
      <c r="B7" s="22" t="s">
        <v>169</v>
      </c>
    </row>
    <row r="8" spans="1:2" ht="15.75">
      <c r="A8" s="21">
        <v>6</v>
      </c>
      <c r="B8" s="22" t="s">
        <v>170</v>
      </c>
    </row>
    <row r="9" spans="1:2" ht="15.75">
      <c r="A9" s="21">
        <v>7</v>
      </c>
      <c r="B9" s="22" t="s">
        <v>171</v>
      </c>
    </row>
    <row r="10" spans="1:2" ht="15.75">
      <c r="A10" s="21">
        <v>8</v>
      </c>
      <c r="B10" s="22" t="s">
        <v>172</v>
      </c>
    </row>
    <row r="11" spans="1:2" ht="15.75">
      <c r="A11" s="21">
        <v>9</v>
      </c>
      <c r="B11" s="22" t="s">
        <v>173</v>
      </c>
    </row>
    <row r="12" spans="1:2" ht="15.75">
      <c r="A12" s="21">
        <v>10</v>
      </c>
      <c r="B12" s="22" t="s">
        <v>174</v>
      </c>
    </row>
    <row r="13" spans="1:2" ht="15.75">
      <c r="A13" s="21">
        <v>11</v>
      </c>
      <c r="B13" s="22" t="s">
        <v>165</v>
      </c>
    </row>
    <row r="14" spans="1:2" ht="15.75">
      <c r="A14" s="21">
        <v>12</v>
      </c>
      <c r="B14" s="22" t="s">
        <v>175</v>
      </c>
    </row>
    <row r="15" spans="1:2" ht="15.75">
      <c r="A15" s="21">
        <v>13</v>
      </c>
      <c r="B15" s="22" t="s">
        <v>176</v>
      </c>
    </row>
    <row r="16" spans="1:2" ht="15.75">
      <c r="A16" s="21">
        <v>14</v>
      </c>
      <c r="B16" s="22" t="s">
        <v>177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6"/>
  <sheetViews>
    <sheetView zoomScale="80" zoomScaleNormal="80" zoomScalePageLayoutView="0" workbookViewId="0" topLeftCell="A1">
      <pane xSplit="3" ySplit="4" topLeftCell="S4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437" sqref="V437"/>
    </sheetView>
  </sheetViews>
  <sheetFormatPr defaultColWidth="11.421875" defaultRowHeight="15"/>
  <cols>
    <col min="1" max="1" width="31.140625" style="0" customWidth="1"/>
    <col min="2" max="2" width="39.421875" style="0" customWidth="1"/>
    <col min="3" max="3" width="11.28125" style="11" customWidth="1"/>
    <col min="4" max="5" width="17.28125" style="0" customWidth="1"/>
    <col min="6" max="6" width="12.57421875" style="0" bestFit="1" customWidth="1"/>
    <col min="7" max="14" width="16.00390625" style="0" customWidth="1"/>
    <col min="15" max="15" width="13.7109375" style="0" customWidth="1"/>
    <col min="16" max="17" width="16.00390625" style="0" customWidth="1"/>
    <col min="18" max="18" width="12.8515625" style="0" customWidth="1"/>
    <col min="19" max="19" width="11.421875" style="0" customWidth="1"/>
    <col min="21" max="21" width="19.57421875" style="0" customWidth="1"/>
    <col min="36" max="36" width="26.00390625" style="0" customWidth="1"/>
    <col min="37" max="37" width="13.8515625" style="0" customWidth="1"/>
  </cols>
  <sheetData>
    <row r="1" spans="1:3" ht="18.75">
      <c r="A1" s="10" t="s">
        <v>161</v>
      </c>
      <c r="C1"/>
    </row>
    <row r="2" spans="1:3" ht="15">
      <c r="A2" t="s">
        <v>159</v>
      </c>
      <c r="C2"/>
    </row>
    <row r="3" spans="1:15" ht="36" customHeight="1">
      <c r="A3" s="294" t="s">
        <v>157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37" ht="30" customHeight="1">
      <c r="A4" s="295" t="s">
        <v>119</v>
      </c>
      <c r="B4" s="295"/>
      <c r="C4" s="26" t="s">
        <v>88</v>
      </c>
      <c r="D4" s="23" t="s">
        <v>158</v>
      </c>
      <c r="E4" s="27" t="s">
        <v>208</v>
      </c>
      <c r="F4" s="29" t="s">
        <v>178</v>
      </c>
      <c r="G4" s="30" t="s">
        <v>179</v>
      </c>
      <c r="H4" s="31" t="s">
        <v>180</v>
      </c>
      <c r="I4" s="30" t="s">
        <v>181</v>
      </c>
      <c r="J4" s="31" t="s">
        <v>182</v>
      </c>
      <c r="K4" s="30" t="s">
        <v>183</v>
      </c>
      <c r="L4" s="31" t="s">
        <v>184</v>
      </c>
      <c r="M4" s="30" t="s">
        <v>185</v>
      </c>
      <c r="N4" s="31" t="s">
        <v>186</v>
      </c>
      <c r="O4" s="30" t="s">
        <v>187</v>
      </c>
      <c r="P4" s="31" t="s">
        <v>188</v>
      </c>
      <c r="Q4" s="30" t="s">
        <v>189</v>
      </c>
      <c r="R4" s="31" t="s">
        <v>190</v>
      </c>
      <c r="S4" s="30" t="s">
        <v>191</v>
      </c>
      <c r="T4" s="31" t="s">
        <v>192</v>
      </c>
      <c r="U4" s="30" t="s">
        <v>193</v>
      </c>
      <c r="V4" s="31" t="s">
        <v>194</v>
      </c>
      <c r="W4" s="30" t="s">
        <v>195</v>
      </c>
      <c r="X4" s="31" t="s">
        <v>196</v>
      </c>
      <c r="Y4" s="30" t="s">
        <v>197</v>
      </c>
      <c r="Z4" s="31" t="s">
        <v>198</v>
      </c>
      <c r="AA4" s="30" t="s">
        <v>199</v>
      </c>
      <c r="AB4" s="31" t="s">
        <v>200</v>
      </c>
      <c r="AC4" s="30" t="s">
        <v>201</v>
      </c>
      <c r="AD4" s="31" t="s">
        <v>202</v>
      </c>
      <c r="AE4" s="30" t="s">
        <v>203</v>
      </c>
      <c r="AF4" s="31" t="s">
        <v>204</v>
      </c>
      <c r="AG4" s="30" t="s">
        <v>205</v>
      </c>
      <c r="AH4" s="31" t="s">
        <v>206</v>
      </c>
      <c r="AI4" s="30" t="s">
        <v>207</v>
      </c>
      <c r="AJ4" s="28" t="s">
        <v>130</v>
      </c>
      <c r="AK4" s="150" t="s">
        <v>225</v>
      </c>
    </row>
    <row r="5" spans="1:37" ht="45">
      <c r="A5" s="334" t="s">
        <v>754</v>
      </c>
      <c r="B5" s="222" t="s">
        <v>7</v>
      </c>
      <c r="C5" s="304">
        <v>2005</v>
      </c>
      <c r="D5" s="304" t="s">
        <v>256</v>
      </c>
      <c r="E5" s="152">
        <v>28</v>
      </c>
      <c r="F5" s="54">
        <v>6</v>
      </c>
      <c r="G5" s="152">
        <v>1</v>
      </c>
      <c r="H5" s="152">
        <v>1</v>
      </c>
      <c r="I5" s="152">
        <v>0</v>
      </c>
      <c r="J5" s="152">
        <v>0</v>
      </c>
      <c r="K5" s="152">
        <v>1</v>
      </c>
      <c r="L5" s="152">
        <v>0</v>
      </c>
      <c r="M5" s="152">
        <v>0</v>
      </c>
      <c r="N5" s="152">
        <v>0</v>
      </c>
      <c r="O5" s="152">
        <v>1</v>
      </c>
      <c r="P5" s="152">
        <v>4</v>
      </c>
      <c r="Q5" s="152">
        <v>0</v>
      </c>
      <c r="R5" s="152">
        <v>1</v>
      </c>
      <c r="S5" s="54">
        <v>0</v>
      </c>
      <c r="T5" s="54">
        <v>0</v>
      </c>
      <c r="U5" s="54">
        <v>0</v>
      </c>
      <c r="V5" s="54">
        <v>1</v>
      </c>
      <c r="W5" s="54">
        <v>0</v>
      </c>
      <c r="X5" s="54">
        <v>1</v>
      </c>
      <c r="Y5" s="54">
        <v>0</v>
      </c>
      <c r="Z5" s="54">
        <v>0</v>
      </c>
      <c r="AA5" s="54">
        <v>2</v>
      </c>
      <c r="AB5" s="54">
        <v>1</v>
      </c>
      <c r="AC5" s="54">
        <v>0</v>
      </c>
      <c r="AD5" s="54">
        <v>0</v>
      </c>
      <c r="AE5" s="54">
        <v>0</v>
      </c>
      <c r="AF5" s="54">
        <v>2</v>
      </c>
      <c r="AG5" s="54">
        <v>5</v>
      </c>
      <c r="AH5" s="54">
        <v>0</v>
      </c>
      <c r="AI5" s="54">
        <v>1</v>
      </c>
      <c r="AJ5" s="149" t="s">
        <v>257</v>
      </c>
      <c r="AK5" s="54"/>
    </row>
    <row r="6" spans="1:37" ht="45">
      <c r="A6" s="335"/>
      <c r="B6" s="222" t="s">
        <v>75</v>
      </c>
      <c r="C6" s="324"/>
      <c r="D6" s="305"/>
      <c r="E6" s="153">
        <v>27453</v>
      </c>
      <c r="F6" s="153">
        <v>11818</v>
      </c>
      <c r="G6" s="153">
        <v>541</v>
      </c>
      <c r="H6" s="153">
        <v>229</v>
      </c>
      <c r="I6" s="153">
        <v>145</v>
      </c>
      <c r="J6" s="153">
        <v>2093</v>
      </c>
      <c r="K6" s="153">
        <v>107</v>
      </c>
      <c r="L6" s="153">
        <v>404</v>
      </c>
      <c r="M6" s="153">
        <v>384</v>
      </c>
      <c r="N6" s="153">
        <v>126</v>
      </c>
      <c r="O6" s="153">
        <v>125</v>
      </c>
      <c r="P6" s="153">
        <v>3124</v>
      </c>
      <c r="Q6" s="153">
        <v>129</v>
      </c>
      <c r="R6" s="153">
        <v>146</v>
      </c>
      <c r="S6" s="153">
        <v>690</v>
      </c>
      <c r="T6" s="153">
        <v>142</v>
      </c>
      <c r="U6" s="153">
        <v>1146</v>
      </c>
      <c r="V6" s="153">
        <v>271</v>
      </c>
      <c r="W6" s="153">
        <v>148</v>
      </c>
      <c r="X6" s="153">
        <v>397</v>
      </c>
      <c r="Y6" s="153">
        <v>133</v>
      </c>
      <c r="Z6" s="153">
        <v>2351</v>
      </c>
      <c r="AA6" s="153">
        <v>501</v>
      </c>
      <c r="AB6" s="153">
        <v>212</v>
      </c>
      <c r="AC6" s="153">
        <v>253</v>
      </c>
      <c r="AD6" s="153">
        <v>64</v>
      </c>
      <c r="AE6" s="153">
        <v>0</v>
      </c>
      <c r="AF6" s="153">
        <v>229</v>
      </c>
      <c r="AG6" s="153">
        <v>1141</v>
      </c>
      <c r="AH6" s="153">
        <v>0</v>
      </c>
      <c r="AI6" s="153">
        <v>404</v>
      </c>
      <c r="AJ6" s="154" t="s">
        <v>233</v>
      </c>
      <c r="AK6" s="149" t="s">
        <v>258</v>
      </c>
    </row>
    <row r="7" spans="1:37" ht="15">
      <c r="A7" s="335"/>
      <c r="B7" s="222" t="s">
        <v>102</v>
      </c>
      <c r="C7" s="325"/>
      <c r="D7" s="306"/>
      <c r="E7" s="155">
        <f>(E5/E6)*100000</f>
        <v>101.99249626634612</v>
      </c>
      <c r="F7" s="155">
        <f>(F5/F6)*100000</f>
        <v>50.770011846336104</v>
      </c>
      <c r="G7" s="155">
        <f>(G5/G6)*100000</f>
        <v>184.84288354898337</v>
      </c>
      <c r="H7" s="155">
        <f>(H5/H6)*100000</f>
        <v>436.68122270742356</v>
      </c>
      <c r="I7" s="155">
        <f aca="true" t="shared" si="0" ref="I7:AI7">(I5/I6)*100000</f>
        <v>0</v>
      </c>
      <c r="J7" s="155">
        <f t="shared" si="0"/>
        <v>0</v>
      </c>
      <c r="K7" s="155">
        <f t="shared" si="0"/>
        <v>934.5794392523363</v>
      </c>
      <c r="L7" s="155">
        <f t="shared" si="0"/>
        <v>0</v>
      </c>
      <c r="M7" s="155">
        <f t="shared" si="0"/>
        <v>0</v>
      </c>
      <c r="N7" s="155">
        <f t="shared" si="0"/>
        <v>0</v>
      </c>
      <c r="O7" s="155">
        <f t="shared" si="0"/>
        <v>800</v>
      </c>
      <c r="P7" s="155">
        <f t="shared" si="0"/>
        <v>128.04097311139563</v>
      </c>
      <c r="Q7" s="155">
        <f t="shared" si="0"/>
        <v>0</v>
      </c>
      <c r="R7" s="155">
        <f t="shared" si="0"/>
        <v>684.931506849315</v>
      </c>
      <c r="S7" s="155">
        <f t="shared" si="0"/>
        <v>0</v>
      </c>
      <c r="T7" s="155">
        <f t="shared" si="0"/>
        <v>0</v>
      </c>
      <c r="U7" s="155">
        <f t="shared" si="0"/>
        <v>0</v>
      </c>
      <c r="V7" s="155">
        <f t="shared" si="0"/>
        <v>369.00369003690037</v>
      </c>
      <c r="W7" s="155">
        <f t="shared" si="0"/>
        <v>0</v>
      </c>
      <c r="X7" s="155">
        <f t="shared" si="0"/>
        <v>251.88916876574308</v>
      </c>
      <c r="Y7" s="155">
        <f t="shared" si="0"/>
        <v>0</v>
      </c>
      <c r="Z7" s="155">
        <f t="shared" si="0"/>
        <v>0</v>
      </c>
      <c r="AA7" s="155">
        <f t="shared" si="0"/>
        <v>399.2015968063872</v>
      </c>
      <c r="AB7" s="155">
        <f t="shared" si="0"/>
        <v>471.6981132075471</v>
      </c>
      <c r="AC7" s="155">
        <f t="shared" si="0"/>
        <v>0</v>
      </c>
      <c r="AD7" s="155">
        <f t="shared" si="0"/>
        <v>0</v>
      </c>
      <c r="AE7" s="155" t="e">
        <f t="shared" si="0"/>
        <v>#DIV/0!</v>
      </c>
      <c r="AF7" s="155">
        <f t="shared" si="0"/>
        <v>873.3624454148471</v>
      </c>
      <c r="AG7" s="155">
        <f t="shared" si="0"/>
        <v>438.21209465381247</v>
      </c>
      <c r="AH7" s="155" t="e">
        <f t="shared" si="0"/>
        <v>#DIV/0!</v>
      </c>
      <c r="AI7" s="155">
        <f t="shared" si="0"/>
        <v>247.52475247524754</v>
      </c>
      <c r="AJ7" s="149"/>
      <c r="AK7" s="149"/>
    </row>
    <row r="8" spans="1:37" ht="45">
      <c r="A8" s="335"/>
      <c r="B8" s="223" t="s">
        <v>7</v>
      </c>
      <c r="C8" s="307">
        <v>2006</v>
      </c>
      <c r="D8" s="307" t="s">
        <v>259</v>
      </c>
      <c r="E8" s="54">
        <v>19</v>
      </c>
      <c r="F8" s="54">
        <v>6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1</v>
      </c>
      <c r="N8" s="54">
        <v>0</v>
      </c>
      <c r="O8" s="54">
        <v>0</v>
      </c>
      <c r="P8" s="54">
        <v>0</v>
      </c>
      <c r="Q8" s="54">
        <v>1</v>
      </c>
      <c r="R8" s="54">
        <v>0</v>
      </c>
      <c r="S8" s="54">
        <v>2</v>
      </c>
      <c r="T8" s="54">
        <v>0</v>
      </c>
      <c r="U8" s="54">
        <v>2</v>
      </c>
      <c r="V8" s="54">
        <v>1</v>
      </c>
      <c r="W8" s="54">
        <v>0</v>
      </c>
      <c r="X8" s="54">
        <v>0</v>
      </c>
      <c r="Y8" s="54">
        <v>1</v>
      </c>
      <c r="Z8" s="54">
        <v>1</v>
      </c>
      <c r="AA8" s="54">
        <v>0</v>
      </c>
      <c r="AB8" s="54">
        <v>1</v>
      </c>
      <c r="AC8" s="54">
        <v>0</v>
      </c>
      <c r="AD8" s="54">
        <v>0</v>
      </c>
      <c r="AE8" s="54">
        <v>0</v>
      </c>
      <c r="AF8" s="54">
        <v>1</v>
      </c>
      <c r="AG8" s="54">
        <v>0</v>
      </c>
      <c r="AH8" s="54">
        <v>0</v>
      </c>
      <c r="AI8" s="54">
        <v>2</v>
      </c>
      <c r="AJ8" s="149" t="s">
        <v>257</v>
      </c>
      <c r="AK8" s="149"/>
    </row>
    <row r="9" spans="1:37" ht="45">
      <c r="A9" s="335"/>
      <c r="B9" s="223" t="s">
        <v>75</v>
      </c>
      <c r="C9" s="326"/>
      <c r="D9" s="305"/>
      <c r="E9" s="54">
        <v>23635</v>
      </c>
      <c r="F9" s="54">
        <v>7355</v>
      </c>
      <c r="G9" s="54">
        <v>661</v>
      </c>
      <c r="H9" s="54">
        <v>294</v>
      </c>
      <c r="I9" s="54">
        <v>266</v>
      </c>
      <c r="J9" s="54">
        <v>1065</v>
      </c>
      <c r="K9" s="54">
        <v>139</v>
      </c>
      <c r="L9" s="54">
        <v>649</v>
      </c>
      <c r="M9" s="54">
        <v>621</v>
      </c>
      <c r="N9" s="54">
        <v>202</v>
      </c>
      <c r="O9" s="54">
        <v>181</v>
      </c>
      <c r="P9" s="54">
        <v>1897</v>
      </c>
      <c r="Q9" s="54">
        <v>226</v>
      </c>
      <c r="R9" s="54">
        <v>277</v>
      </c>
      <c r="S9" s="54">
        <v>952</v>
      </c>
      <c r="T9" s="54">
        <v>306</v>
      </c>
      <c r="U9" s="54">
        <v>1259</v>
      </c>
      <c r="V9" s="54">
        <v>409</v>
      </c>
      <c r="W9" s="54">
        <v>239</v>
      </c>
      <c r="X9" s="54">
        <v>513</v>
      </c>
      <c r="Y9" s="54">
        <v>230</v>
      </c>
      <c r="Z9" s="54">
        <v>1881</v>
      </c>
      <c r="AA9" s="54">
        <v>726</v>
      </c>
      <c r="AB9" s="54">
        <v>396</v>
      </c>
      <c r="AC9" s="54">
        <v>365</v>
      </c>
      <c r="AD9" s="54">
        <v>191</v>
      </c>
      <c r="AE9" s="54">
        <v>0</v>
      </c>
      <c r="AF9" s="54">
        <v>430</v>
      </c>
      <c r="AG9" s="54">
        <v>1260</v>
      </c>
      <c r="AH9" s="54">
        <v>0</v>
      </c>
      <c r="AI9" s="54">
        <v>576</v>
      </c>
      <c r="AJ9" s="154" t="s">
        <v>233</v>
      </c>
      <c r="AK9" s="149" t="s">
        <v>260</v>
      </c>
    </row>
    <row r="10" spans="1:37" ht="15">
      <c r="A10" s="335"/>
      <c r="B10" s="223" t="s">
        <v>102</v>
      </c>
      <c r="C10" s="327"/>
      <c r="D10" s="306"/>
      <c r="E10" s="155">
        <f>(E8/E9)*100000</f>
        <v>80.38925322614766</v>
      </c>
      <c r="F10" s="155">
        <f aca="true" t="shared" si="1" ref="F10:AI10">(F8/F9)*100000</f>
        <v>81.57715839564922</v>
      </c>
      <c r="G10" s="155">
        <f t="shared" si="1"/>
        <v>0</v>
      </c>
      <c r="H10" s="155">
        <f t="shared" si="1"/>
        <v>0</v>
      </c>
      <c r="I10" s="155">
        <f t="shared" si="1"/>
        <v>0</v>
      </c>
      <c r="J10" s="155">
        <f t="shared" si="1"/>
        <v>0</v>
      </c>
      <c r="K10" s="155">
        <f t="shared" si="1"/>
        <v>0</v>
      </c>
      <c r="L10" s="155">
        <f t="shared" si="1"/>
        <v>0</v>
      </c>
      <c r="M10" s="155">
        <f t="shared" si="1"/>
        <v>161.0305958132045</v>
      </c>
      <c r="N10" s="155">
        <f t="shared" si="1"/>
        <v>0</v>
      </c>
      <c r="O10" s="155">
        <f t="shared" si="1"/>
        <v>0</v>
      </c>
      <c r="P10" s="155">
        <f t="shared" si="1"/>
        <v>0</v>
      </c>
      <c r="Q10" s="155">
        <f t="shared" si="1"/>
        <v>442.4778761061947</v>
      </c>
      <c r="R10" s="155">
        <f t="shared" si="1"/>
        <v>0</v>
      </c>
      <c r="S10" s="155">
        <f t="shared" si="1"/>
        <v>210.08403361344537</v>
      </c>
      <c r="T10" s="155">
        <f t="shared" si="1"/>
        <v>0</v>
      </c>
      <c r="U10" s="155">
        <f t="shared" si="1"/>
        <v>158.85623510722795</v>
      </c>
      <c r="V10" s="155">
        <f t="shared" si="1"/>
        <v>244.49877750611248</v>
      </c>
      <c r="W10" s="155">
        <f t="shared" si="1"/>
        <v>0</v>
      </c>
      <c r="X10" s="155">
        <f t="shared" si="1"/>
        <v>0</v>
      </c>
      <c r="Y10" s="155">
        <f t="shared" si="1"/>
        <v>434.7826086956522</v>
      </c>
      <c r="Z10" s="155">
        <f t="shared" si="1"/>
        <v>53.163211057947905</v>
      </c>
      <c r="AA10" s="155">
        <f t="shared" si="1"/>
        <v>0</v>
      </c>
      <c r="AB10" s="155">
        <f t="shared" si="1"/>
        <v>252.52525252525254</v>
      </c>
      <c r="AC10" s="155">
        <f t="shared" si="1"/>
        <v>0</v>
      </c>
      <c r="AD10" s="155">
        <f t="shared" si="1"/>
        <v>0</v>
      </c>
      <c r="AE10" s="155" t="e">
        <f t="shared" si="1"/>
        <v>#DIV/0!</v>
      </c>
      <c r="AF10" s="155">
        <f t="shared" si="1"/>
        <v>232.5581395348837</v>
      </c>
      <c r="AG10" s="155">
        <f t="shared" si="1"/>
        <v>0</v>
      </c>
      <c r="AH10" s="155" t="e">
        <f t="shared" si="1"/>
        <v>#DIV/0!</v>
      </c>
      <c r="AI10" s="155">
        <f t="shared" si="1"/>
        <v>347.22222222222223</v>
      </c>
      <c r="AJ10" s="149"/>
      <c r="AK10" s="54"/>
    </row>
    <row r="11" spans="1:37" ht="45">
      <c r="A11" s="335"/>
      <c r="B11" s="222" t="s">
        <v>7</v>
      </c>
      <c r="C11" s="304">
        <v>2007</v>
      </c>
      <c r="D11" s="304" t="s">
        <v>261</v>
      </c>
      <c r="E11" s="54">
        <v>42</v>
      </c>
      <c r="F11" s="54">
        <v>11</v>
      </c>
      <c r="G11" s="54">
        <v>2</v>
      </c>
      <c r="H11" s="54">
        <v>2</v>
      </c>
      <c r="I11" s="54">
        <v>0</v>
      </c>
      <c r="J11" s="54">
        <v>1</v>
      </c>
      <c r="K11" s="54">
        <v>0</v>
      </c>
      <c r="L11" s="54">
        <v>3</v>
      </c>
      <c r="M11" s="54">
        <v>1</v>
      </c>
      <c r="N11" s="54">
        <v>0</v>
      </c>
      <c r="O11" s="54">
        <v>0</v>
      </c>
      <c r="P11" s="54">
        <v>2</v>
      </c>
      <c r="Q11" s="54">
        <v>0</v>
      </c>
      <c r="R11" s="54">
        <v>1</v>
      </c>
      <c r="S11" s="54">
        <v>3</v>
      </c>
      <c r="T11" s="54">
        <v>3</v>
      </c>
      <c r="U11" s="54">
        <v>1</v>
      </c>
      <c r="V11" s="54">
        <v>1</v>
      </c>
      <c r="W11" s="54">
        <v>0</v>
      </c>
      <c r="X11" s="54">
        <v>1</v>
      </c>
      <c r="Y11" s="54">
        <v>0</v>
      </c>
      <c r="Z11" s="54">
        <v>4</v>
      </c>
      <c r="AA11" s="54">
        <v>2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4</v>
      </c>
      <c r="AH11" s="54">
        <v>0</v>
      </c>
      <c r="AI11" s="54">
        <v>0</v>
      </c>
      <c r="AJ11" s="149" t="s">
        <v>257</v>
      </c>
      <c r="AK11" s="54"/>
    </row>
    <row r="12" spans="1:37" ht="45">
      <c r="A12" s="335"/>
      <c r="B12" s="222" t="s">
        <v>75</v>
      </c>
      <c r="C12" s="324"/>
      <c r="D12" s="305"/>
      <c r="E12" s="54">
        <v>21725</v>
      </c>
      <c r="F12" s="54">
        <v>6852</v>
      </c>
      <c r="G12" s="54">
        <v>599</v>
      </c>
      <c r="H12" s="54">
        <v>336</v>
      </c>
      <c r="I12" s="54">
        <v>278</v>
      </c>
      <c r="J12" s="54">
        <v>1199</v>
      </c>
      <c r="K12" s="54">
        <v>141</v>
      </c>
      <c r="L12" s="54">
        <v>508</v>
      </c>
      <c r="M12" s="54">
        <v>701</v>
      </c>
      <c r="N12" s="54">
        <v>178</v>
      </c>
      <c r="O12" s="54">
        <v>171</v>
      </c>
      <c r="P12" s="54">
        <v>1829</v>
      </c>
      <c r="Q12" s="54">
        <v>214</v>
      </c>
      <c r="R12" s="54">
        <v>180</v>
      </c>
      <c r="S12" s="54">
        <v>879</v>
      </c>
      <c r="T12" s="54">
        <v>293</v>
      </c>
      <c r="U12" s="54">
        <v>1083</v>
      </c>
      <c r="V12" s="54">
        <v>267</v>
      </c>
      <c r="W12" s="54">
        <v>295</v>
      </c>
      <c r="X12" s="54">
        <v>386</v>
      </c>
      <c r="Y12" s="54">
        <v>201</v>
      </c>
      <c r="Z12" s="54">
        <v>1718</v>
      </c>
      <c r="AA12" s="54">
        <v>542</v>
      </c>
      <c r="AB12" s="54">
        <v>266</v>
      </c>
      <c r="AC12" s="54">
        <v>440</v>
      </c>
      <c r="AD12" s="54">
        <v>225</v>
      </c>
      <c r="AE12" s="54">
        <v>0</v>
      </c>
      <c r="AF12" s="54">
        <v>344</v>
      </c>
      <c r="AG12" s="54">
        <v>1012</v>
      </c>
      <c r="AH12" s="54">
        <v>0</v>
      </c>
      <c r="AI12" s="54">
        <v>520</v>
      </c>
      <c r="AJ12" s="154" t="s">
        <v>233</v>
      </c>
      <c r="AK12" s="149" t="s">
        <v>262</v>
      </c>
    </row>
    <row r="13" spans="1:37" ht="15">
      <c r="A13" s="335"/>
      <c r="B13" s="222" t="s">
        <v>102</v>
      </c>
      <c r="C13" s="325"/>
      <c r="D13" s="306"/>
      <c r="E13" s="155">
        <f>(E11/E12)*100000</f>
        <v>193.32566168009205</v>
      </c>
      <c r="F13" s="155">
        <f aca="true" t="shared" si="2" ref="F13:AI13">(F11/F12)*100000</f>
        <v>160.53706946876824</v>
      </c>
      <c r="G13" s="155">
        <f t="shared" si="2"/>
        <v>333.889816360601</v>
      </c>
      <c r="H13" s="155">
        <f t="shared" si="2"/>
        <v>595.2380952380952</v>
      </c>
      <c r="I13" s="155">
        <f t="shared" si="2"/>
        <v>0</v>
      </c>
      <c r="J13" s="155">
        <f t="shared" si="2"/>
        <v>83.40283569641367</v>
      </c>
      <c r="K13" s="155">
        <f t="shared" si="2"/>
        <v>0</v>
      </c>
      <c r="L13" s="155">
        <f t="shared" si="2"/>
        <v>590.5511811023622</v>
      </c>
      <c r="M13" s="155">
        <f t="shared" si="2"/>
        <v>142.65335235378032</v>
      </c>
      <c r="N13" s="155">
        <f t="shared" si="2"/>
        <v>0</v>
      </c>
      <c r="O13" s="155">
        <f t="shared" si="2"/>
        <v>0</v>
      </c>
      <c r="P13" s="155">
        <f t="shared" si="2"/>
        <v>109.34937124111536</v>
      </c>
      <c r="Q13" s="155">
        <f t="shared" si="2"/>
        <v>0</v>
      </c>
      <c r="R13" s="155">
        <f t="shared" si="2"/>
        <v>555.5555555555555</v>
      </c>
      <c r="S13" s="155">
        <f t="shared" si="2"/>
        <v>341.29692832764505</v>
      </c>
      <c r="T13" s="155">
        <f t="shared" si="2"/>
        <v>1023.8907849829351</v>
      </c>
      <c r="U13" s="155">
        <f t="shared" si="2"/>
        <v>92.33610341643582</v>
      </c>
      <c r="V13" s="155">
        <f t="shared" si="2"/>
        <v>374.53183520599254</v>
      </c>
      <c r="W13" s="155">
        <f t="shared" si="2"/>
        <v>0</v>
      </c>
      <c r="X13" s="155">
        <f t="shared" si="2"/>
        <v>259.0673575129534</v>
      </c>
      <c r="Y13" s="155">
        <f t="shared" si="2"/>
        <v>0</v>
      </c>
      <c r="Z13" s="155">
        <f t="shared" si="2"/>
        <v>232.8288707799767</v>
      </c>
      <c r="AA13" s="155">
        <f t="shared" si="2"/>
        <v>369.00369003690037</v>
      </c>
      <c r="AB13" s="155">
        <f t="shared" si="2"/>
        <v>0</v>
      </c>
      <c r="AC13" s="155">
        <f t="shared" si="2"/>
        <v>0</v>
      </c>
      <c r="AD13" s="155">
        <f t="shared" si="2"/>
        <v>0</v>
      </c>
      <c r="AE13" s="155">
        <v>0</v>
      </c>
      <c r="AF13" s="155">
        <f t="shared" si="2"/>
        <v>0</v>
      </c>
      <c r="AG13" s="155">
        <f t="shared" si="2"/>
        <v>395.2569169960474</v>
      </c>
      <c r="AH13" s="155">
        <v>0</v>
      </c>
      <c r="AI13" s="155">
        <f t="shared" si="2"/>
        <v>0</v>
      </c>
      <c r="AJ13" s="149"/>
      <c r="AK13" s="149"/>
    </row>
    <row r="14" spans="1:37" ht="45">
      <c r="A14" s="335"/>
      <c r="B14" s="223" t="s">
        <v>7</v>
      </c>
      <c r="C14" s="307">
        <v>2008</v>
      </c>
      <c r="D14" s="307" t="s">
        <v>263</v>
      </c>
      <c r="E14" s="54">
        <v>29</v>
      </c>
      <c r="F14" s="54">
        <v>7</v>
      </c>
      <c r="G14" s="54">
        <v>0</v>
      </c>
      <c r="H14" s="54">
        <v>1</v>
      </c>
      <c r="I14" s="54">
        <v>0</v>
      </c>
      <c r="J14" s="54">
        <v>0</v>
      </c>
      <c r="K14" s="54">
        <v>0</v>
      </c>
      <c r="L14" s="54">
        <v>1</v>
      </c>
      <c r="M14" s="54">
        <v>0</v>
      </c>
      <c r="N14" s="54">
        <v>1</v>
      </c>
      <c r="O14" s="54">
        <v>0</v>
      </c>
      <c r="P14" s="54">
        <v>5</v>
      </c>
      <c r="Q14" s="54">
        <v>1</v>
      </c>
      <c r="R14" s="54">
        <v>0</v>
      </c>
      <c r="S14" s="54">
        <v>3</v>
      </c>
      <c r="T14" s="54">
        <v>0</v>
      </c>
      <c r="U14" s="54">
        <v>2</v>
      </c>
      <c r="V14" s="54">
        <v>0</v>
      </c>
      <c r="W14" s="54">
        <v>2</v>
      </c>
      <c r="X14" s="54">
        <v>2</v>
      </c>
      <c r="Y14" s="54">
        <v>0</v>
      </c>
      <c r="Z14" s="54">
        <v>0</v>
      </c>
      <c r="AA14" s="54">
        <v>2</v>
      </c>
      <c r="AB14" s="54">
        <v>0</v>
      </c>
      <c r="AC14" s="54">
        <v>0</v>
      </c>
      <c r="AD14" s="54">
        <v>1</v>
      </c>
      <c r="AE14" s="54">
        <v>0</v>
      </c>
      <c r="AF14" s="54">
        <v>0</v>
      </c>
      <c r="AG14" s="54">
        <v>1</v>
      </c>
      <c r="AH14" s="54">
        <v>0</v>
      </c>
      <c r="AI14" s="54">
        <v>0</v>
      </c>
      <c r="AJ14" s="149" t="s">
        <v>257</v>
      </c>
      <c r="AK14" s="149"/>
    </row>
    <row r="15" spans="1:37" ht="45">
      <c r="A15" s="335"/>
      <c r="B15" s="223" t="s">
        <v>75</v>
      </c>
      <c r="C15" s="326"/>
      <c r="D15" s="305"/>
      <c r="E15" s="54">
        <v>26228</v>
      </c>
      <c r="F15" s="54">
        <v>8089</v>
      </c>
      <c r="G15" s="54">
        <v>752</v>
      </c>
      <c r="H15" s="54">
        <v>400</v>
      </c>
      <c r="I15" s="54">
        <v>283</v>
      </c>
      <c r="J15" s="54">
        <v>1057</v>
      </c>
      <c r="K15" s="54">
        <v>165</v>
      </c>
      <c r="L15" s="54">
        <v>673</v>
      </c>
      <c r="M15" s="54">
        <v>759</v>
      </c>
      <c r="N15" s="54">
        <v>193</v>
      </c>
      <c r="O15" s="54">
        <v>237</v>
      </c>
      <c r="P15" s="54">
        <v>2015</v>
      </c>
      <c r="Q15" s="54">
        <v>217</v>
      </c>
      <c r="R15" s="54">
        <v>210</v>
      </c>
      <c r="S15" s="54">
        <v>1196</v>
      </c>
      <c r="T15" s="54">
        <v>329</v>
      </c>
      <c r="U15" s="54">
        <v>1325</v>
      </c>
      <c r="V15" s="54">
        <v>348</v>
      </c>
      <c r="W15" s="54">
        <v>304</v>
      </c>
      <c r="X15" s="54">
        <v>519</v>
      </c>
      <c r="Y15" s="54">
        <v>196</v>
      </c>
      <c r="Z15" s="54">
        <v>1793</v>
      </c>
      <c r="AA15" s="54">
        <v>952</v>
      </c>
      <c r="AB15" s="54">
        <v>507</v>
      </c>
      <c r="AC15" s="54">
        <v>529</v>
      </c>
      <c r="AD15" s="54">
        <v>216</v>
      </c>
      <c r="AE15" s="54">
        <v>18</v>
      </c>
      <c r="AF15" s="54">
        <v>424</v>
      </c>
      <c r="AG15" s="54">
        <v>1641</v>
      </c>
      <c r="AH15" s="54">
        <v>134</v>
      </c>
      <c r="AI15" s="54">
        <v>530</v>
      </c>
      <c r="AJ15" s="154" t="s">
        <v>233</v>
      </c>
      <c r="AK15" s="149" t="s">
        <v>264</v>
      </c>
    </row>
    <row r="16" spans="1:37" ht="15">
      <c r="A16" s="335"/>
      <c r="B16" s="223" t="s">
        <v>102</v>
      </c>
      <c r="C16" s="327"/>
      <c r="D16" s="306"/>
      <c r="E16" s="155">
        <f>(E14/E15)*100000</f>
        <v>110.56885770931828</v>
      </c>
      <c r="F16" s="155">
        <f aca="true" t="shared" si="3" ref="F16:AI16">(F14/F15)*100000</f>
        <v>86.5372728396588</v>
      </c>
      <c r="G16" s="155">
        <f t="shared" si="3"/>
        <v>0</v>
      </c>
      <c r="H16" s="155">
        <f t="shared" si="3"/>
        <v>250</v>
      </c>
      <c r="I16" s="155">
        <f t="shared" si="3"/>
        <v>0</v>
      </c>
      <c r="J16" s="155">
        <f t="shared" si="3"/>
        <v>0</v>
      </c>
      <c r="K16" s="155">
        <f t="shared" si="3"/>
        <v>0</v>
      </c>
      <c r="L16" s="155">
        <f t="shared" si="3"/>
        <v>148.58841010401187</v>
      </c>
      <c r="M16" s="155">
        <f t="shared" si="3"/>
        <v>0</v>
      </c>
      <c r="N16" s="155">
        <f t="shared" si="3"/>
        <v>518.1347150259068</v>
      </c>
      <c r="O16" s="155">
        <f t="shared" si="3"/>
        <v>0</v>
      </c>
      <c r="P16" s="155">
        <f t="shared" si="3"/>
        <v>248.13895781637717</v>
      </c>
      <c r="Q16" s="155">
        <f t="shared" si="3"/>
        <v>460.8294930875576</v>
      </c>
      <c r="R16" s="155">
        <f t="shared" si="3"/>
        <v>0</v>
      </c>
      <c r="S16" s="155">
        <f t="shared" si="3"/>
        <v>250.8361204013378</v>
      </c>
      <c r="T16" s="155">
        <f t="shared" si="3"/>
        <v>0</v>
      </c>
      <c r="U16" s="155">
        <f t="shared" si="3"/>
        <v>150.94339622641508</v>
      </c>
      <c r="V16" s="155">
        <f t="shared" si="3"/>
        <v>0</v>
      </c>
      <c r="W16" s="155">
        <f t="shared" si="3"/>
        <v>657.8947368421052</v>
      </c>
      <c r="X16" s="155">
        <f t="shared" si="3"/>
        <v>385.35645472061657</v>
      </c>
      <c r="Y16" s="155">
        <f t="shared" si="3"/>
        <v>0</v>
      </c>
      <c r="Z16" s="155">
        <f t="shared" si="3"/>
        <v>0</v>
      </c>
      <c r="AA16" s="155">
        <f t="shared" si="3"/>
        <v>210.08403361344537</v>
      </c>
      <c r="AB16" s="155">
        <f t="shared" si="3"/>
        <v>0</v>
      </c>
      <c r="AC16" s="155">
        <f t="shared" si="3"/>
        <v>0</v>
      </c>
      <c r="AD16" s="155">
        <f t="shared" si="3"/>
        <v>462.96296296296293</v>
      </c>
      <c r="AE16" s="155">
        <f t="shared" si="3"/>
        <v>0</v>
      </c>
      <c r="AF16" s="155">
        <f t="shared" si="3"/>
        <v>0</v>
      </c>
      <c r="AG16" s="155">
        <f t="shared" si="3"/>
        <v>60.938452163315056</v>
      </c>
      <c r="AH16" s="155">
        <f t="shared" si="3"/>
        <v>0</v>
      </c>
      <c r="AI16" s="155">
        <f t="shared" si="3"/>
        <v>0</v>
      </c>
      <c r="AJ16" s="149"/>
      <c r="AK16" s="149"/>
    </row>
    <row r="17" spans="1:37" ht="45">
      <c r="A17" s="335"/>
      <c r="B17" s="222" t="s">
        <v>7</v>
      </c>
      <c r="C17" s="304">
        <v>2009</v>
      </c>
      <c r="D17" s="151"/>
      <c r="E17" s="54">
        <v>20</v>
      </c>
      <c r="F17" s="54">
        <v>4</v>
      </c>
      <c r="G17" s="54">
        <v>3</v>
      </c>
      <c r="H17" s="54">
        <v>0</v>
      </c>
      <c r="I17" s="54">
        <v>0</v>
      </c>
      <c r="J17" s="54">
        <v>0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2</v>
      </c>
      <c r="Q17" s="54">
        <v>0</v>
      </c>
      <c r="R17" s="54">
        <v>0</v>
      </c>
      <c r="S17" s="54">
        <v>0</v>
      </c>
      <c r="T17" s="54">
        <v>1</v>
      </c>
      <c r="U17" s="54">
        <v>0</v>
      </c>
      <c r="V17" s="54">
        <v>1</v>
      </c>
      <c r="W17" s="54">
        <v>0</v>
      </c>
      <c r="X17" s="54">
        <v>1</v>
      </c>
      <c r="Y17" s="54">
        <v>0</v>
      </c>
      <c r="Z17" s="54">
        <v>2</v>
      </c>
      <c r="AA17" s="54">
        <v>0</v>
      </c>
      <c r="AB17" s="54">
        <v>0</v>
      </c>
      <c r="AC17" s="54">
        <v>1</v>
      </c>
      <c r="AD17" s="54">
        <v>1</v>
      </c>
      <c r="AE17" s="54">
        <v>0</v>
      </c>
      <c r="AF17" s="54">
        <v>0</v>
      </c>
      <c r="AG17" s="54">
        <v>2</v>
      </c>
      <c r="AH17" s="54">
        <v>1</v>
      </c>
      <c r="AI17" s="54">
        <v>0</v>
      </c>
      <c r="AJ17" s="149" t="s">
        <v>257</v>
      </c>
      <c r="AK17" s="149"/>
    </row>
    <row r="18" spans="1:37" ht="45">
      <c r="A18" s="335"/>
      <c r="B18" s="222" t="s">
        <v>75</v>
      </c>
      <c r="C18" s="324"/>
      <c r="D18" s="157"/>
      <c r="E18" s="54">
        <v>25620</v>
      </c>
      <c r="F18" s="54">
        <v>7760</v>
      </c>
      <c r="G18" s="54">
        <v>684</v>
      </c>
      <c r="H18" s="54">
        <v>362</v>
      </c>
      <c r="I18" s="54">
        <v>267</v>
      </c>
      <c r="J18" s="54">
        <v>1355</v>
      </c>
      <c r="K18" s="54">
        <v>173</v>
      </c>
      <c r="L18" s="54">
        <v>730</v>
      </c>
      <c r="M18" s="54">
        <v>693</v>
      </c>
      <c r="N18" s="54">
        <v>197</v>
      </c>
      <c r="O18" s="54">
        <v>259</v>
      </c>
      <c r="P18" s="54">
        <v>1959</v>
      </c>
      <c r="Q18" s="54">
        <v>196</v>
      </c>
      <c r="R18" s="54">
        <v>208</v>
      </c>
      <c r="S18" s="54">
        <v>1130</v>
      </c>
      <c r="T18" s="54">
        <v>354</v>
      </c>
      <c r="U18" s="54">
        <v>1261</v>
      </c>
      <c r="V18" s="54">
        <v>403</v>
      </c>
      <c r="W18" s="54">
        <v>315</v>
      </c>
      <c r="X18" s="54">
        <v>506</v>
      </c>
      <c r="Y18" s="54">
        <v>184</v>
      </c>
      <c r="Z18" s="54">
        <v>1702</v>
      </c>
      <c r="AA18" s="54">
        <v>1027</v>
      </c>
      <c r="AB18" s="54">
        <v>478</v>
      </c>
      <c r="AC18" s="54">
        <v>491</v>
      </c>
      <c r="AD18" s="54">
        <v>202</v>
      </c>
      <c r="AE18" s="54">
        <v>14</v>
      </c>
      <c r="AF18" s="54">
        <v>356</v>
      </c>
      <c r="AG18" s="54">
        <v>1483</v>
      </c>
      <c r="AH18" s="54">
        <v>63</v>
      </c>
      <c r="AI18" s="54">
        <v>534</v>
      </c>
      <c r="AJ18" s="154" t="s">
        <v>265</v>
      </c>
      <c r="AK18" s="149" t="s">
        <v>266</v>
      </c>
    </row>
    <row r="19" spans="1:37" ht="75">
      <c r="A19" s="335"/>
      <c r="B19" s="222" t="s">
        <v>102</v>
      </c>
      <c r="C19" s="325"/>
      <c r="D19" s="158"/>
      <c r="E19" s="155">
        <f>(E17/E18)*100000</f>
        <v>78.06401249024199</v>
      </c>
      <c r="F19" s="155">
        <f>(F17/F18)*100000</f>
        <v>51.54639175257732</v>
      </c>
      <c r="G19" s="155">
        <f>(G17/G18)*100000</f>
        <v>438.59649122807014</v>
      </c>
      <c r="H19" s="155">
        <f aca="true" t="shared" si="4" ref="H19:AI19">(H17/H18)*100000</f>
        <v>0</v>
      </c>
      <c r="I19" s="155">
        <f t="shared" si="4"/>
        <v>0</v>
      </c>
      <c r="J19" s="155">
        <f t="shared" si="4"/>
        <v>0</v>
      </c>
      <c r="K19" s="155">
        <f t="shared" si="4"/>
        <v>0</v>
      </c>
      <c r="L19" s="155">
        <f t="shared" si="4"/>
        <v>136.986301369863</v>
      </c>
      <c r="M19" s="155">
        <f t="shared" si="4"/>
        <v>0</v>
      </c>
      <c r="N19" s="155">
        <f t="shared" si="4"/>
        <v>0</v>
      </c>
      <c r="O19" s="155">
        <f t="shared" si="4"/>
        <v>0</v>
      </c>
      <c r="P19" s="155">
        <f t="shared" si="4"/>
        <v>102.09290454313425</v>
      </c>
      <c r="Q19" s="155">
        <f t="shared" si="4"/>
        <v>0</v>
      </c>
      <c r="R19" s="155">
        <f t="shared" si="4"/>
        <v>0</v>
      </c>
      <c r="S19" s="155">
        <f t="shared" si="4"/>
        <v>0</v>
      </c>
      <c r="T19" s="155">
        <f t="shared" si="4"/>
        <v>282.4858757062147</v>
      </c>
      <c r="U19" s="155">
        <f t="shared" si="4"/>
        <v>0</v>
      </c>
      <c r="V19" s="155">
        <f t="shared" si="4"/>
        <v>248.13895781637717</v>
      </c>
      <c r="W19" s="155">
        <f t="shared" si="4"/>
        <v>0</v>
      </c>
      <c r="X19" s="155">
        <f t="shared" si="4"/>
        <v>197.6284584980237</v>
      </c>
      <c r="Y19" s="155">
        <f t="shared" si="4"/>
        <v>0</v>
      </c>
      <c r="Z19" s="155">
        <f t="shared" si="4"/>
        <v>117.50881316098707</v>
      </c>
      <c r="AA19" s="155">
        <f t="shared" si="4"/>
        <v>0</v>
      </c>
      <c r="AB19" s="155">
        <f t="shared" si="4"/>
        <v>0</v>
      </c>
      <c r="AC19" s="155">
        <f t="shared" si="4"/>
        <v>203.66598778004072</v>
      </c>
      <c r="AD19" s="155">
        <f t="shared" si="4"/>
        <v>495.0495049504951</v>
      </c>
      <c r="AE19" s="155">
        <f t="shared" si="4"/>
        <v>0</v>
      </c>
      <c r="AF19" s="155">
        <f t="shared" si="4"/>
        <v>0</v>
      </c>
      <c r="AG19" s="155">
        <f t="shared" si="4"/>
        <v>134.86176668914362</v>
      </c>
      <c r="AH19" s="155">
        <f>(AH17/AH18)*100000</f>
        <v>1587.3015873015872</v>
      </c>
      <c r="AI19" s="155">
        <f t="shared" si="4"/>
        <v>0</v>
      </c>
      <c r="AJ19" s="149"/>
      <c r="AK19" s="149" t="s">
        <v>267</v>
      </c>
    </row>
    <row r="20" spans="1:37" ht="45">
      <c r="A20" s="335"/>
      <c r="B20" s="223" t="s">
        <v>7</v>
      </c>
      <c r="C20" s="307">
        <v>2010</v>
      </c>
      <c r="D20" s="156"/>
      <c r="E20" s="54">
        <v>37</v>
      </c>
      <c r="F20" s="54">
        <v>9</v>
      </c>
      <c r="G20" s="54">
        <v>1</v>
      </c>
      <c r="H20" s="54">
        <v>0</v>
      </c>
      <c r="I20" s="54">
        <v>1</v>
      </c>
      <c r="J20" s="54">
        <v>0</v>
      </c>
      <c r="K20" s="54">
        <v>1</v>
      </c>
      <c r="L20" s="54">
        <v>1</v>
      </c>
      <c r="M20" s="54">
        <v>0</v>
      </c>
      <c r="N20" s="54">
        <v>0</v>
      </c>
      <c r="O20" s="54">
        <v>0</v>
      </c>
      <c r="P20" s="54">
        <v>2</v>
      </c>
      <c r="Q20" s="54">
        <v>0</v>
      </c>
      <c r="R20" s="54">
        <v>0</v>
      </c>
      <c r="S20" s="149">
        <v>2</v>
      </c>
      <c r="T20" s="54">
        <v>0</v>
      </c>
      <c r="U20" s="54">
        <v>2</v>
      </c>
      <c r="V20" s="54">
        <v>2</v>
      </c>
      <c r="W20" s="54">
        <v>0</v>
      </c>
      <c r="X20" s="54">
        <v>3</v>
      </c>
      <c r="Y20" s="54">
        <v>0</v>
      </c>
      <c r="Z20" s="54">
        <v>2</v>
      </c>
      <c r="AA20" s="54">
        <v>2</v>
      </c>
      <c r="AB20" s="54">
        <v>0</v>
      </c>
      <c r="AC20" s="54">
        <v>0</v>
      </c>
      <c r="AD20" s="54">
        <v>1</v>
      </c>
      <c r="AE20" s="54">
        <v>0</v>
      </c>
      <c r="AF20" s="54">
        <v>0</v>
      </c>
      <c r="AG20" s="54">
        <v>5</v>
      </c>
      <c r="AH20" s="54">
        <v>2</v>
      </c>
      <c r="AI20" s="54">
        <v>1</v>
      </c>
      <c r="AJ20" s="149" t="s">
        <v>257</v>
      </c>
      <c r="AK20" s="54"/>
    </row>
    <row r="21" spans="1:37" ht="45">
      <c r="A21" s="335"/>
      <c r="B21" s="223" t="s">
        <v>75</v>
      </c>
      <c r="C21" s="326"/>
      <c r="D21" s="159"/>
      <c r="E21" s="160">
        <v>26288</v>
      </c>
      <c r="F21" s="54">
        <v>8089</v>
      </c>
      <c r="G21" s="54">
        <v>752</v>
      </c>
      <c r="H21" s="54">
        <v>400</v>
      </c>
      <c r="I21" s="54">
        <v>283</v>
      </c>
      <c r="J21" s="54">
        <v>1057</v>
      </c>
      <c r="K21" s="54">
        <v>165</v>
      </c>
      <c r="L21" s="54">
        <v>673</v>
      </c>
      <c r="M21" s="54">
        <v>759</v>
      </c>
      <c r="N21" s="54">
        <v>193</v>
      </c>
      <c r="O21" s="54">
        <v>237</v>
      </c>
      <c r="P21" s="54">
        <v>2015</v>
      </c>
      <c r="Q21" s="54">
        <v>217</v>
      </c>
      <c r="R21" s="54">
        <v>210</v>
      </c>
      <c r="S21" s="54">
        <v>1196</v>
      </c>
      <c r="T21" s="54">
        <v>329</v>
      </c>
      <c r="U21" s="54">
        <v>1325</v>
      </c>
      <c r="V21" s="54">
        <v>348</v>
      </c>
      <c r="W21" s="54">
        <v>304</v>
      </c>
      <c r="X21" s="54">
        <v>519</v>
      </c>
      <c r="Y21" s="54">
        <v>196</v>
      </c>
      <c r="Z21" s="54">
        <v>1793</v>
      </c>
      <c r="AA21" s="54">
        <v>952</v>
      </c>
      <c r="AB21" s="54">
        <v>507</v>
      </c>
      <c r="AC21" s="54">
        <v>529</v>
      </c>
      <c r="AD21" s="54">
        <v>216</v>
      </c>
      <c r="AE21" s="54">
        <v>18</v>
      </c>
      <c r="AF21" s="54">
        <v>424</v>
      </c>
      <c r="AG21" s="54">
        <v>1641</v>
      </c>
      <c r="AH21" s="54">
        <v>134</v>
      </c>
      <c r="AI21" s="54">
        <v>530</v>
      </c>
      <c r="AJ21" s="149" t="s">
        <v>265</v>
      </c>
      <c r="AK21" s="149" t="s">
        <v>268</v>
      </c>
    </row>
    <row r="22" spans="1:37" ht="15">
      <c r="A22" s="347"/>
      <c r="B22" s="223" t="s">
        <v>102</v>
      </c>
      <c r="C22" s="327"/>
      <c r="D22" s="161"/>
      <c r="E22" s="155">
        <f aca="true" t="shared" si="5" ref="E22:J22">(E20/E21)*100000</f>
        <v>140.74863055386487</v>
      </c>
      <c r="F22" s="155">
        <f t="shared" si="5"/>
        <v>111.26220793670417</v>
      </c>
      <c r="G22" s="155">
        <f t="shared" si="5"/>
        <v>132.9787234042553</v>
      </c>
      <c r="H22" s="155">
        <f t="shared" si="5"/>
        <v>0</v>
      </c>
      <c r="I22" s="155">
        <f t="shared" si="5"/>
        <v>353.35689045936397</v>
      </c>
      <c r="J22" s="155">
        <f t="shared" si="5"/>
        <v>0</v>
      </c>
      <c r="K22" s="155">
        <f aca="true" t="shared" si="6" ref="K22:AI22">(K20/K21)*100000</f>
        <v>606.060606060606</v>
      </c>
      <c r="L22" s="155">
        <f t="shared" si="6"/>
        <v>148.58841010401187</v>
      </c>
      <c r="M22" s="155">
        <f t="shared" si="6"/>
        <v>0</v>
      </c>
      <c r="N22" s="155">
        <f t="shared" si="6"/>
        <v>0</v>
      </c>
      <c r="O22" s="155">
        <f t="shared" si="6"/>
        <v>0</v>
      </c>
      <c r="P22" s="155">
        <f t="shared" si="6"/>
        <v>99.25558312655087</v>
      </c>
      <c r="Q22" s="155">
        <f t="shared" si="6"/>
        <v>0</v>
      </c>
      <c r="R22" s="155">
        <f t="shared" si="6"/>
        <v>0</v>
      </c>
      <c r="S22" s="155">
        <f t="shared" si="6"/>
        <v>167.22408026755852</v>
      </c>
      <c r="T22" s="155">
        <f t="shared" si="6"/>
        <v>0</v>
      </c>
      <c r="U22" s="155">
        <f t="shared" si="6"/>
        <v>150.94339622641508</v>
      </c>
      <c r="V22" s="155">
        <f t="shared" si="6"/>
        <v>574.7126436781609</v>
      </c>
      <c r="W22" s="155">
        <f t="shared" si="6"/>
        <v>0</v>
      </c>
      <c r="X22" s="155">
        <f t="shared" si="6"/>
        <v>578.0346820809249</v>
      </c>
      <c r="Y22" s="155">
        <f t="shared" si="6"/>
        <v>0</v>
      </c>
      <c r="Z22" s="155">
        <f t="shared" si="6"/>
        <v>111.54489682097045</v>
      </c>
      <c r="AA22" s="155">
        <f t="shared" si="6"/>
        <v>210.08403361344537</v>
      </c>
      <c r="AB22" s="155">
        <f t="shared" si="6"/>
        <v>0</v>
      </c>
      <c r="AC22" s="155">
        <f t="shared" si="6"/>
        <v>0</v>
      </c>
      <c r="AD22" s="155">
        <f t="shared" si="6"/>
        <v>462.96296296296293</v>
      </c>
      <c r="AE22" s="155">
        <f t="shared" si="6"/>
        <v>0</v>
      </c>
      <c r="AF22" s="155">
        <f t="shared" si="6"/>
        <v>0</v>
      </c>
      <c r="AG22" s="155">
        <f t="shared" si="6"/>
        <v>304.69226081657524</v>
      </c>
      <c r="AH22" s="155">
        <f t="shared" si="6"/>
        <v>1492.5373134328358</v>
      </c>
      <c r="AI22" s="155">
        <f t="shared" si="6"/>
        <v>188.67924528301887</v>
      </c>
      <c r="AJ22" s="149"/>
      <c r="AK22" s="54"/>
    </row>
    <row r="23" spans="1:37" ht="60">
      <c r="A23" s="334" t="s">
        <v>103</v>
      </c>
      <c r="B23" s="222" t="s">
        <v>123</v>
      </c>
      <c r="C23" s="304">
        <v>2005</v>
      </c>
      <c r="D23" s="151"/>
      <c r="E23" s="54">
        <v>536</v>
      </c>
      <c r="F23" s="54">
        <v>190</v>
      </c>
      <c r="G23" s="54">
        <v>13</v>
      </c>
      <c r="H23" s="54">
        <v>5</v>
      </c>
      <c r="I23" s="54">
        <v>5</v>
      </c>
      <c r="J23" s="54">
        <v>22</v>
      </c>
      <c r="K23" s="54">
        <v>1</v>
      </c>
      <c r="L23" s="54">
        <v>9</v>
      </c>
      <c r="M23" s="54">
        <v>15</v>
      </c>
      <c r="N23" s="54">
        <v>0</v>
      </c>
      <c r="O23" s="54">
        <v>4</v>
      </c>
      <c r="P23" s="54">
        <v>36</v>
      </c>
      <c r="Q23" s="54">
        <v>2</v>
      </c>
      <c r="R23" s="54">
        <v>6</v>
      </c>
      <c r="S23" s="54">
        <v>22</v>
      </c>
      <c r="T23" s="54">
        <v>14</v>
      </c>
      <c r="U23" s="54">
        <v>15</v>
      </c>
      <c r="V23" s="54">
        <v>6</v>
      </c>
      <c r="W23" s="54">
        <v>8</v>
      </c>
      <c r="X23" s="54">
        <v>11</v>
      </c>
      <c r="Y23" s="54">
        <v>2</v>
      </c>
      <c r="Z23" s="54">
        <v>29</v>
      </c>
      <c r="AA23" s="54">
        <v>16</v>
      </c>
      <c r="AB23" s="54">
        <v>11</v>
      </c>
      <c r="AC23" s="54">
        <v>9</v>
      </c>
      <c r="AD23" s="54">
        <v>5</v>
      </c>
      <c r="AE23" s="54">
        <v>0</v>
      </c>
      <c r="AF23" s="54">
        <v>7</v>
      </c>
      <c r="AG23" s="54">
        <v>50</v>
      </c>
      <c r="AH23" s="54">
        <v>0</v>
      </c>
      <c r="AI23" s="54">
        <v>17</v>
      </c>
      <c r="AJ23" s="149" t="s">
        <v>257</v>
      </c>
      <c r="AK23" s="149" t="s">
        <v>269</v>
      </c>
    </row>
    <row r="24" spans="1:37" ht="30">
      <c r="A24" s="335"/>
      <c r="B24" s="222" t="s">
        <v>75</v>
      </c>
      <c r="C24" s="324"/>
      <c r="D24" s="157" t="s">
        <v>270</v>
      </c>
      <c r="E24" s="153">
        <v>27453</v>
      </c>
      <c r="F24" s="153">
        <v>11818</v>
      </c>
      <c r="G24" s="153">
        <v>541</v>
      </c>
      <c r="H24" s="153">
        <v>229</v>
      </c>
      <c r="I24" s="153">
        <v>145</v>
      </c>
      <c r="J24" s="153">
        <v>2093</v>
      </c>
      <c r="K24" s="153">
        <v>107</v>
      </c>
      <c r="L24" s="153">
        <v>404</v>
      </c>
      <c r="M24" s="153">
        <v>384</v>
      </c>
      <c r="N24" s="153">
        <v>126</v>
      </c>
      <c r="O24" s="153">
        <v>125</v>
      </c>
      <c r="P24" s="153">
        <v>3124</v>
      </c>
      <c r="Q24" s="153">
        <v>129</v>
      </c>
      <c r="R24" s="153">
        <v>146</v>
      </c>
      <c r="S24" s="153">
        <v>690</v>
      </c>
      <c r="T24" s="153">
        <v>142</v>
      </c>
      <c r="U24" s="153">
        <v>1146</v>
      </c>
      <c r="V24" s="153">
        <v>271</v>
      </c>
      <c r="W24" s="153">
        <v>148</v>
      </c>
      <c r="X24" s="153">
        <v>397</v>
      </c>
      <c r="Y24" s="153">
        <v>133</v>
      </c>
      <c r="Z24" s="153">
        <v>2351</v>
      </c>
      <c r="AA24" s="153">
        <v>501</v>
      </c>
      <c r="AB24" s="153">
        <v>212</v>
      </c>
      <c r="AC24" s="153">
        <v>253</v>
      </c>
      <c r="AD24" s="153">
        <v>64</v>
      </c>
      <c r="AE24" s="153">
        <v>0</v>
      </c>
      <c r="AF24" s="153">
        <v>229</v>
      </c>
      <c r="AG24" s="153">
        <v>1141</v>
      </c>
      <c r="AH24" s="153">
        <v>0</v>
      </c>
      <c r="AI24" s="153">
        <v>404</v>
      </c>
      <c r="AJ24" s="149" t="s">
        <v>233</v>
      </c>
      <c r="AK24" s="54"/>
    </row>
    <row r="25" spans="1:37" ht="15">
      <c r="A25" s="335"/>
      <c r="B25" s="222" t="s">
        <v>102</v>
      </c>
      <c r="C25" s="325"/>
      <c r="D25" s="158"/>
      <c r="E25" s="155">
        <f>(E23/E24)*1000</f>
        <v>19.524277856700543</v>
      </c>
      <c r="F25" s="155">
        <f>(F23/F24)*1000</f>
        <v>16.07717041800643</v>
      </c>
      <c r="G25" s="155">
        <f>(G23/G24)*1000</f>
        <v>24.029574861367838</v>
      </c>
      <c r="H25" s="155">
        <f aca="true" t="shared" si="7" ref="H25:AI25">(H23/H24)*1000</f>
        <v>21.83406113537118</v>
      </c>
      <c r="I25" s="155">
        <f t="shared" si="7"/>
        <v>34.48275862068965</v>
      </c>
      <c r="J25" s="155">
        <f t="shared" si="7"/>
        <v>10.51122790253225</v>
      </c>
      <c r="K25" s="155">
        <f t="shared" si="7"/>
        <v>9.345794392523365</v>
      </c>
      <c r="L25" s="155">
        <f t="shared" si="7"/>
        <v>22.277227722772277</v>
      </c>
      <c r="M25" s="155">
        <f t="shared" si="7"/>
        <v>39.0625</v>
      </c>
      <c r="N25" s="155">
        <f t="shared" si="7"/>
        <v>0</v>
      </c>
      <c r="O25" s="155">
        <f t="shared" si="7"/>
        <v>32</v>
      </c>
      <c r="P25" s="155">
        <f t="shared" si="7"/>
        <v>11.523687580025609</v>
      </c>
      <c r="Q25" s="155">
        <f t="shared" si="7"/>
        <v>15.503875968992247</v>
      </c>
      <c r="R25" s="155">
        <f t="shared" si="7"/>
        <v>41.0958904109589</v>
      </c>
      <c r="S25" s="155">
        <f t="shared" si="7"/>
        <v>31.884057971014492</v>
      </c>
      <c r="T25" s="155">
        <f t="shared" si="7"/>
        <v>98.59154929577464</v>
      </c>
      <c r="U25" s="155">
        <f t="shared" si="7"/>
        <v>13.089005235602095</v>
      </c>
      <c r="V25" s="155">
        <f t="shared" si="7"/>
        <v>22.14022140221402</v>
      </c>
      <c r="W25" s="155">
        <f t="shared" si="7"/>
        <v>54.054054054054056</v>
      </c>
      <c r="X25" s="155">
        <f t="shared" si="7"/>
        <v>27.707808564231737</v>
      </c>
      <c r="Y25" s="155">
        <f t="shared" si="7"/>
        <v>15.037593984962406</v>
      </c>
      <c r="Z25" s="155">
        <f t="shared" si="7"/>
        <v>12.33517652062952</v>
      </c>
      <c r="AA25" s="155">
        <f t="shared" si="7"/>
        <v>31.936127744510976</v>
      </c>
      <c r="AB25" s="155">
        <f t="shared" si="7"/>
        <v>51.88679245283019</v>
      </c>
      <c r="AC25" s="155">
        <f t="shared" si="7"/>
        <v>35.57312252964427</v>
      </c>
      <c r="AD25" s="155">
        <f t="shared" si="7"/>
        <v>78.125</v>
      </c>
      <c r="AE25" s="155">
        <v>0</v>
      </c>
      <c r="AF25" s="155">
        <f t="shared" si="7"/>
        <v>30.567685589519648</v>
      </c>
      <c r="AG25" s="155">
        <f t="shared" si="7"/>
        <v>43.821209465381244</v>
      </c>
      <c r="AH25" s="155">
        <v>0</v>
      </c>
      <c r="AI25" s="155">
        <f t="shared" si="7"/>
        <v>42.07920792079208</v>
      </c>
      <c r="AJ25" s="149"/>
      <c r="AK25" s="54"/>
    </row>
    <row r="26" spans="1:37" ht="60">
      <c r="A26" s="335"/>
      <c r="B26" s="222" t="s">
        <v>123</v>
      </c>
      <c r="C26" s="307">
        <v>2006</v>
      </c>
      <c r="D26" s="156"/>
      <c r="E26" s="54">
        <v>438</v>
      </c>
      <c r="F26" s="54">
        <v>122</v>
      </c>
      <c r="G26" s="54">
        <v>24</v>
      </c>
      <c r="H26" s="54">
        <v>7</v>
      </c>
      <c r="I26" s="54">
        <v>3</v>
      </c>
      <c r="J26" s="54">
        <v>18</v>
      </c>
      <c r="K26" s="54">
        <v>2</v>
      </c>
      <c r="L26" s="54">
        <v>11</v>
      </c>
      <c r="M26" s="54">
        <v>13</v>
      </c>
      <c r="N26" s="54">
        <v>4</v>
      </c>
      <c r="O26" s="54">
        <v>3</v>
      </c>
      <c r="P26" s="54">
        <v>30</v>
      </c>
      <c r="Q26" s="54">
        <v>4</v>
      </c>
      <c r="R26" s="54">
        <v>0</v>
      </c>
      <c r="S26" s="54">
        <v>16</v>
      </c>
      <c r="T26" s="54">
        <v>6</v>
      </c>
      <c r="U26" s="54">
        <v>18</v>
      </c>
      <c r="V26" s="54">
        <v>6</v>
      </c>
      <c r="W26" s="54">
        <v>11</v>
      </c>
      <c r="X26" s="54">
        <v>10</v>
      </c>
      <c r="Y26" s="54">
        <v>4</v>
      </c>
      <c r="Z26" s="54">
        <v>32</v>
      </c>
      <c r="AA26" s="54">
        <v>23</v>
      </c>
      <c r="AB26" s="54">
        <v>5</v>
      </c>
      <c r="AC26" s="54">
        <v>14</v>
      </c>
      <c r="AD26" s="54">
        <v>5</v>
      </c>
      <c r="AE26" s="54">
        <v>0</v>
      </c>
      <c r="AF26" s="54">
        <v>6</v>
      </c>
      <c r="AG26" s="54">
        <v>24</v>
      </c>
      <c r="AH26" s="54">
        <v>0</v>
      </c>
      <c r="AI26" s="54">
        <v>12</v>
      </c>
      <c r="AJ26" s="149" t="s">
        <v>257</v>
      </c>
      <c r="AK26" s="149" t="s">
        <v>271</v>
      </c>
    </row>
    <row r="27" spans="1:37" ht="30">
      <c r="A27" s="335"/>
      <c r="B27" s="222" t="s">
        <v>75</v>
      </c>
      <c r="C27" s="326"/>
      <c r="D27" s="159" t="s">
        <v>272</v>
      </c>
      <c r="E27" s="54">
        <v>23635</v>
      </c>
      <c r="F27" s="54">
        <v>7355</v>
      </c>
      <c r="G27" s="54">
        <v>661</v>
      </c>
      <c r="H27" s="54">
        <v>294</v>
      </c>
      <c r="I27" s="54">
        <v>266</v>
      </c>
      <c r="J27" s="54">
        <v>1065</v>
      </c>
      <c r="K27" s="54">
        <v>139</v>
      </c>
      <c r="L27" s="54">
        <v>649</v>
      </c>
      <c r="M27" s="54">
        <v>621</v>
      </c>
      <c r="N27" s="54">
        <v>202</v>
      </c>
      <c r="O27" s="54">
        <v>181</v>
      </c>
      <c r="P27" s="54">
        <v>1897</v>
      </c>
      <c r="Q27" s="54">
        <v>226</v>
      </c>
      <c r="R27" s="54">
        <v>277</v>
      </c>
      <c r="S27" s="54">
        <v>952</v>
      </c>
      <c r="T27" s="54">
        <v>306</v>
      </c>
      <c r="U27" s="54">
        <v>1259</v>
      </c>
      <c r="V27" s="54">
        <v>409</v>
      </c>
      <c r="W27" s="54">
        <v>239</v>
      </c>
      <c r="X27" s="54">
        <v>513</v>
      </c>
      <c r="Y27" s="54">
        <v>230</v>
      </c>
      <c r="Z27" s="54">
        <v>1881</v>
      </c>
      <c r="AA27" s="54">
        <v>726</v>
      </c>
      <c r="AB27" s="54">
        <v>396</v>
      </c>
      <c r="AC27" s="54">
        <v>365</v>
      </c>
      <c r="AD27" s="54">
        <v>191</v>
      </c>
      <c r="AE27" s="54">
        <v>0</v>
      </c>
      <c r="AF27" s="54">
        <v>430</v>
      </c>
      <c r="AG27" s="54">
        <v>1260</v>
      </c>
      <c r="AH27" s="54">
        <v>0</v>
      </c>
      <c r="AI27" s="54">
        <v>576</v>
      </c>
      <c r="AJ27" s="154" t="s">
        <v>233</v>
      </c>
      <c r="AK27" s="54"/>
    </row>
    <row r="28" spans="1:37" ht="15">
      <c r="A28" s="335"/>
      <c r="B28" s="222" t="s">
        <v>102</v>
      </c>
      <c r="C28" s="327"/>
      <c r="D28" s="161"/>
      <c r="E28" s="155">
        <f>(E26/E27)*1000</f>
        <v>18.531838375290885</v>
      </c>
      <c r="F28" s="155">
        <f>(F26/F27)*1000</f>
        <v>16.587355540448673</v>
      </c>
      <c r="G28" s="155">
        <f>(G26/G27)*1000</f>
        <v>36.30862329803328</v>
      </c>
      <c r="H28" s="155">
        <f>(H26/H27)*1000</f>
        <v>23.809523809523807</v>
      </c>
      <c r="I28" s="155">
        <f>(I26/I27)*1000</f>
        <v>11.278195488721805</v>
      </c>
      <c r="J28" s="155">
        <f aca="true" t="shared" si="8" ref="J28:AI28">(J26/J27)*1000</f>
        <v>16.901408450704224</v>
      </c>
      <c r="K28" s="155">
        <f t="shared" si="8"/>
        <v>14.388489208633095</v>
      </c>
      <c r="L28" s="155">
        <f t="shared" si="8"/>
        <v>16.949152542372882</v>
      </c>
      <c r="M28" s="155">
        <f t="shared" si="8"/>
        <v>20.933977455716587</v>
      </c>
      <c r="N28" s="155">
        <f t="shared" si="8"/>
        <v>19.801980198019802</v>
      </c>
      <c r="O28" s="155">
        <f t="shared" si="8"/>
        <v>16.574585635359114</v>
      </c>
      <c r="P28" s="155">
        <f t="shared" si="8"/>
        <v>15.814443858724301</v>
      </c>
      <c r="Q28" s="155">
        <f t="shared" si="8"/>
        <v>17.699115044247787</v>
      </c>
      <c r="R28" s="155">
        <f t="shared" si="8"/>
        <v>0</v>
      </c>
      <c r="S28" s="155">
        <f t="shared" si="8"/>
        <v>16.80672268907563</v>
      </c>
      <c r="T28" s="155">
        <f t="shared" si="8"/>
        <v>19.607843137254903</v>
      </c>
      <c r="U28" s="155">
        <f t="shared" si="8"/>
        <v>14.297061159650516</v>
      </c>
      <c r="V28" s="155">
        <f t="shared" si="8"/>
        <v>14.669926650366747</v>
      </c>
      <c r="W28" s="155">
        <f t="shared" si="8"/>
        <v>46.02510460251046</v>
      </c>
      <c r="X28" s="155">
        <f t="shared" si="8"/>
        <v>19.49317738791423</v>
      </c>
      <c r="Y28" s="155">
        <f t="shared" si="8"/>
        <v>17.391304347826086</v>
      </c>
      <c r="Z28" s="155">
        <f t="shared" si="8"/>
        <v>17.01222753854333</v>
      </c>
      <c r="AA28" s="155">
        <f t="shared" si="8"/>
        <v>31.680440771349865</v>
      </c>
      <c r="AB28" s="155">
        <f t="shared" si="8"/>
        <v>12.626262626262626</v>
      </c>
      <c r="AC28" s="155">
        <f t="shared" si="8"/>
        <v>38.35616438356165</v>
      </c>
      <c r="AD28" s="155">
        <f t="shared" si="8"/>
        <v>26.17801047120419</v>
      </c>
      <c r="AE28" s="155">
        <v>0</v>
      </c>
      <c r="AF28" s="155">
        <f t="shared" si="8"/>
        <v>13.953488372093023</v>
      </c>
      <c r="AG28" s="155">
        <f t="shared" si="8"/>
        <v>19.04761904761905</v>
      </c>
      <c r="AH28" s="155">
        <v>0</v>
      </c>
      <c r="AI28" s="155">
        <f t="shared" si="8"/>
        <v>20.833333333333332</v>
      </c>
      <c r="AJ28" s="149"/>
      <c r="AK28" s="54"/>
    </row>
    <row r="29" spans="1:37" ht="60">
      <c r="A29" s="335"/>
      <c r="B29" s="222" t="s">
        <v>123</v>
      </c>
      <c r="C29" s="304">
        <v>2007</v>
      </c>
      <c r="D29" s="151"/>
      <c r="E29" s="54">
        <v>440</v>
      </c>
      <c r="F29" s="54">
        <v>129</v>
      </c>
      <c r="G29" s="54">
        <v>27</v>
      </c>
      <c r="H29" s="54">
        <v>12</v>
      </c>
      <c r="I29" s="54">
        <v>8</v>
      </c>
      <c r="J29" s="54">
        <v>23</v>
      </c>
      <c r="K29" s="54">
        <v>2</v>
      </c>
      <c r="L29" s="54">
        <v>9</v>
      </c>
      <c r="M29" s="54">
        <v>20</v>
      </c>
      <c r="N29" s="54">
        <v>1</v>
      </c>
      <c r="O29" s="54">
        <v>6</v>
      </c>
      <c r="P29" s="54">
        <v>22</v>
      </c>
      <c r="Q29" s="54">
        <v>5</v>
      </c>
      <c r="R29" s="54">
        <v>2</v>
      </c>
      <c r="S29" s="54">
        <v>26</v>
      </c>
      <c r="T29" s="54">
        <v>4</v>
      </c>
      <c r="U29" s="54">
        <v>25</v>
      </c>
      <c r="V29" s="54">
        <v>10</v>
      </c>
      <c r="W29" s="54">
        <v>2</v>
      </c>
      <c r="X29" s="54">
        <v>10</v>
      </c>
      <c r="Y29" s="54">
        <v>2</v>
      </c>
      <c r="Z29" s="54">
        <v>21</v>
      </c>
      <c r="AA29" s="54">
        <v>17</v>
      </c>
      <c r="AB29" s="54">
        <v>4</v>
      </c>
      <c r="AC29" s="54">
        <v>6</v>
      </c>
      <c r="AD29" s="54">
        <v>9</v>
      </c>
      <c r="AE29" s="54">
        <v>0</v>
      </c>
      <c r="AF29" s="54">
        <v>2</v>
      </c>
      <c r="AG29" s="54">
        <v>29</v>
      </c>
      <c r="AH29" s="54"/>
      <c r="AI29" s="54">
        <v>7</v>
      </c>
      <c r="AJ29" s="149" t="s">
        <v>257</v>
      </c>
      <c r="AK29" s="149" t="s">
        <v>271</v>
      </c>
    </row>
    <row r="30" spans="1:37" ht="30">
      <c r="A30" s="335"/>
      <c r="B30" s="222" t="s">
        <v>75</v>
      </c>
      <c r="C30" s="324"/>
      <c r="D30" s="157" t="s">
        <v>273</v>
      </c>
      <c r="E30" s="54">
        <v>21725</v>
      </c>
      <c r="F30" s="54">
        <v>6852</v>
      </c>
      <c r="G30" s="54">
        <v>599</v>
      </c>
      <c r="H30" s="54">
        <v>336</v>
      </c>
      <c r="I30" s="54">
        <v>278</v>
      </c>
      <c r="J30" s="54">
        <v>1199</v>
      </c>
      <c r="K30" s="54">
        <v>141</v>
      </c>
      <c r="L30" s="54">
        <v>508</v>
      </c>
      <c r="M30" s="54">
        <v>701</v>
      </c>
      <c r="N30" s="54">
        <v>178</v>
      </c>
      <c r="O30" s="54">
        <v>171</v>
      </c>
      <c r="P30" s="54">
        <v>1829</v>
      </c>
      <c r="Q30" s="54">
        <v>214</v>
      </c>
      <c r="R30" s="54">
        <v>180</v>
      </c>
      <c r="S30" s="54">
        <v>879</v>
      </c>
      <c r="T30" s="54">
        <v>293</v>
      </c>
      <c r="U30" s="54">
        <v>1083</v>
      </c>
      <c r="V30" s="54">
        <v>267</v>
      </c>
      <c r="W30" s="54">
        <v>295</v>
      </c>
      <c r="X30" s="54">
        <v>386</v>
      </c>
      <c r="Y30" s="54">
        <v>201</v>
      </c>
      <c r="Z30" s="54">
        <v>1718</v>
      </c>
      <c r="AA30" s="54">
        <v>542</v>
      </c>
      <c r="AB30" s="54">
        <v>266</v>
      </c>
      <c r="AC30" s="54">
        <v>440</v>
      </c>
      <c r="AD30" s="54">
        <v>225</v>
      </c>
      <c r="AE30" s="54">
        <v>0</v>
      </c>
      <c r="AF30" s="54">
        <v>344</v>
      </c>
      <c r="AG30" s="54">
        <v>1012</v>
      </c>
      <c r="AH30" s="54">
        <v>0</v>
      </c>
      <c r="AI30" s="54">
        <v>520</v>
      </c>
      <c r="AJ30" s="154" t="s">
        <v>233</v>
      </c>
      <c r="AK30" s="54"/>
    </row>
    <row r="31" spans="1:37" ht="15">
      <c r="A31" s="335"/>
      <c r="B31" s="222" t="s">
        <v>102</v>
      </c>
      <c r="C31" s="325"/>
      <c r="D31" s="158"/>
      <c r="E31" s="155">
        <f>(E29/E30)*1000</f>
        <v>20.253164556962027</v>
      </c>
      <c r="F31" s="155">
        <f>(F29/F30)*1000</f>
        <v>18.82661996497373</v>
      </c>
      <c r="G31" s="155">
        <f>(G29/G30)*1000</f>
        <v>45.075125208681136</v>
      </c>
      <c r="H31" s="155">
        <f>(H29/H30)*1000</f>
        <v>35.714285714285715</v>
      </c>
      <c r="I31" s="155">
        <f>(I29/I30)*1000</f>
        <v>28.77697841726619</v>
      </c>
      <c r="J31" s="155">
        <f aca="true" t="shared" si="9" ref="J31:AI31">(J29/J30)*1000</f>
        <v>19.182652210175146</v>
      </c>
      <c r="K31" s="155">
        <f t="shared" si="9"/>
        <v>14.184397163120567</v>
      </c>
      <c r="L31" s="155">
        <f t="shared" si="9"/>
        <v>17.716535433070867</v>
      </c>
      <c r="M31" s="155">
        <f t="shared" si="9"/>
        <v>28.530670470756064</v>
      </c>
      <c r="N31" s="155">
        <f t="shared" si="9"/>
        <v>5.617977528089887</v>
      </c>
      <c r="O31" s="155">
        <f t="shared" si="9"/>
        <v>35.08771929824561</v>
      </c>
      <c r="P31" s="155">
        <f t="shared" si="9"/>
        <v>12.02843083652269</v>
      </c>
      <c r="Q31" s="155">
        <f t="shared" si="9"/>
        <v>23.36448598130841</v>
      </c>
      <c r="R31" s="155">
        <f t="shared" si="9"/>
        <v>11.11111111111111</v>
      </c>
      <c r="S31" s="155">
        <f t="shared" si="9"/>
        <v>29.57906712172924</v>
      </c>
      <c r="T31" s="155">
        <f t="shared" si="9"/>
        <v>13.651877133105803</v>
      </c>
      <c r="U31" s="155">
        <f t="shared" si="9"/>
        <v>23.08402585410896</v>
      </c>
      <c r="V31" s="155">
        <f t="shared" si="9"/>
        <v>37.453183520599254</v>
      </c>
      <c r="W31" s="155">
        <f t="shared" si="9"/>
        <v>6.779661016949152</v>
      </c>
      <c r="X31" s="155">
        <f t="shared" si="9"/>
        <v>25.906735751295336</v>
      </c>
      <c r="Y31" s="155">
        <f t="shared" si="9"/>
        <v>9.950248756218905</v>
      </c>
      <c r="Z31" s="155">
        <f t="shared" si="9"/>
        <v>12.223515715948778</v>
      </c>
      <c r="AA31" s="155">
        <f t="shared" si="9"/>
        <v>31.36531365313653</v>
      </c>
      <c r="AB31" s="155">
        <f t="shared" si="9"/>
        <v>15.037593984962406</v>
      </c>
      <c r="AC31" s="155">
        <f t="shared" si="9"/>
        <v>13.636363636363635</v>
      </c>
      <c r="AD31" s="155">
        <f t="shared" si="9"/>
        <v>40</v>
      </c>
      <c r="AE31" s="155">
        <v>0</v>
      </c>
      <c r="AF31" s="155">
        <f t="shared" si="9"/>
        <v>5.813953488372093</v>
      </c>
      <c r="AG31" s="155">
        <f t="shared" si="9"/>
        <v>28.65612648221344</v>
      </c>
      <c r="AH31" s="155">
        <v>0</v>
      </c>
      <c r="AI31" s="155">
        <f t="shared" si="9"/>
        <v>13.461538461538462</v>
      </c>
      <c r="AJ31" s="149"/>
      <c r="AK31" s="54"/>
    </row>
    <row r="32" spans="1:37" ht="60">
      <c r="A32" s="335"/>
      <c r="B32" s="222" t="s">
        <v>123</v>
      </c>
      <c r="C32" s="307">
        <v>2008</v>
      </c>
      <c r="D32" s="156"/>
      <c r="E32" s="54">
        <v>455</v>
      </c>
      <c r="F32" s="54">
        <v>158</v>
      </c>
      <c r="G32" s="54">
        <v>13</v>
      </c>
      <c r="H32" s="54">
        <v>9</v>
      </c>
      <c r="I32" s="54">
        <v>4</v>
      </c>
      <c r="J32" s="54">
        <v>21</v>
      </c>
      <c r="K32" s="54">
        <v>4</v>
      </c>
      <c r="L32" s="54">
        <v>7</v>
      </c>
      <c r="M32" s="54">
        <v>10</v>
      </c>
      <c r="N32" s="54">
        <v>1</v>
      </c>
      <c r="O32" s="54">
        <v>2</v>
      </c>
      <c r="P32" s="54">
        <v>29</v>
      </c>
      <c r="Q32" s="54">
        <v>4</v>
      </c>
      <c r="R32" s="54">
        <v>2</v>
      </c>
      <c r="S32" s="54">
        <v>17</v>
      </c>
      <c r="T32" s="54">
        <v>6</v>
      </c>
      <c r="U32" s="54">
        <v>19</v>
      </c>
      <c r="V32" s="54">
        <v>5</v>
      </c>
      <c r="W32" s="54">
        <v>9</v>
      </c>
      <c r="X32" s="54">
        <v>10</v>
      </c>
      <c r="Y32" s="54">
        <v>4</v>
      </c>
      <c r="Z32" s="54">
        <v>27</v>
      </c>
      <c r="AA32" s="54">
        <v>19</v>
      </c>
      <c r="AB32" s="54">
        <v>4</v>
      </c>
      <c r="AC32" s="54">
        <v>5</v>
      </c>
      <c r="AD32" s="54">
        <v>8</v>
      </c>
      <c r="AE32" s="54">
        <v>0</v>
      </c>
      <c r="AF32" s="54">
        <v>4</v>
      </c>
      <c r="AG32" s="54">
        <v>32</v>
      </c>
      <c r="AH32" s="54">
        <v>2</v>
      </c>
      <c r="AI32" s="54">
        <v>14</v>
      </c>
      <c r="AJ32" s="149" t="s">
        <v>257</v>
      </c>
      <c r="AK32" s="149" t="s">
        <v>269</v>
      </c>
    </row>
    <row r="33" spans="1:37" ht="30">
      <c r="A33" s="335"/>
      <c r="B33" s="222" t="s">
        <v>75</v>
      </c>
      <c r="C33" s="326"/>
      <c r="D33" s="159"/>
      <c r="E33" s="160">
        <v>26288</v>
      </c>
      <c r="F33" s="54">
        <v>8089</v>
      </c>
      <c r="G33" s="54">
        <v>752</v>
      </c>
      <c r="H33" s="54">
        <v>400</v>
      </c>
      <c r="I33" s="54">
        <v>283</v>
      </c>
      <c r="J33" s="54">
        <v>1057</v>
      </c>
      <c r="K33" s="54">
        <v>165</v>
      </c>
      <c r="L33" s="54">
        <v>673</v>
      </c>
      <c r="M33" s="54">
        <v>759</v>
      </c>
      <c r="N33" s="54">
        <v>193</v>
      </c>
      <c r="O33" s="54">
        <v>237</v>
      </c>
      <c r="P33" s="54">
        <v>2015</v>
      </c>
      <c r="Q33" s="54">
        <v>217</v>
      </c>
      <c r="R33" s="54">
        <v>210</v>
      </c>
      <c r="S33" s="54">
        <v>1196</v>
      </c>
      <c r="T33" s="54">
        <v>329</v>
      </c>
      <c r="U33" s="54">
        <v>1325</v>
      </c>
      <c r="V33" s="54">
        <v>348</v>
      </c>
      <c r="W33" s="54">
        <v>304</v>
      </c>
      <c r="X33" s="54">
        <v>519</v>
      </c>
      <c r="Y33" s="54">
        <v>196</v>
      </c>
      <c r="Z33" s="54">
        <v>1793</v>
      </c>
      <c r="AA33" s="54">
        <v>952</v>
      </c>
      <c r="AB33" s="54">
        <v>507</v>
      </c>
      <c r="AC33" s="54">
        <v>529</v>
      </c>
      <c r="AD33" s="54">
        <v>216</v>
      </c>
      <c r="AE33" s="54">
        <v>18</v>
      </c>
      <c r="AF33" s="54">
        <v>424</v>
      </c>
      <c r="AG33" s="54">
        <v>1641</v>
      </c>
      <c r="AH33" s="54">
        <v>134</v>
      </c>
      <c r="AI33" s="54">
        <v>530</v>
      </c>
      <c r="AJ33" s="154" t="s">
        <v>233</v>
      </c>
      <c r="AK33" s="54"/>
    </row>
    <row r="34" spans="1:37" ht="15">
      <c r="A34" s="335"/>
      <c r="B34" s="222" t="s">
        <v>102</v>
      </c>
      <c r="C34" s="327"/>
      <c r="D34" s="161"/>
      <c r="E34" s="155">
        <f>(E32/E33)*1000</f>
        <v>17.308277541083385</v>
      </c>
      <c r="F34" s="155">
        <f>(F32/F33)*1000</f>
        <v>19.532698726665842</v>
      </c>
      <c r="G34" s="155">
        <f>(G32/G33)*1000</f>
        <v>17.28723404255319</v>
      </c>
      <c r="H34" s="155">
        <f>(H32/H33)*1000</f>
        <v>22.5</v>
      </c>
      <c r="I34" s="155">
        <f>(I32/I33)*1000</f>
        <v>14.134275618374557</v>
      </c>
      <c r="J34" s="155">
        <f aca="true" t="shared" si="10" ref="J34:AI34">(J32/J33)*1000</f>
        <v>19.867549668874172</v>
      </c>
      <c r="K34" s="155">
        <f t="shared" si="10"/>
        <v>24.242424242424242</v>
      </c>
      <c r="L34" s="155">
        <f t="shared" si="10"/>
        <v>10.401188707280832</v>
      </c>
      <c r="M34" s="155">
        <f t="shared" si="10"/>
        <v>13.175230566534914</v>
      </c>
      <c r="N34" s="155">
        <f t="shared" si="10"/>
        <v>5.181347150259067</v>
      </c>
      <c r="O34" s="155">
        <f t="shared" si="10"/>
        <v>8.438818565400844</v>
      </c>
      <c r="P34" s="155">
        <f t="shared" si="10"/>
        <v>14.392059553349878</v>
      </c>
      <c r="Q34" s="155">
        <f t="shared" si="10"/>
        <v>18.433179723502302</v>
      </c>
      <c r="R34" s="155">
        <f t="shared" si="10"/>
        <v>9.523809523809526</v>
      </c>
      <c r="S34" s="155">
        <f t="shared" si="10"/>
        <v>14.214046822742475</v>
      </c>
      <c r="T34" s="155">
        <f t="shared" si="10"/>
        <v>18.2370820668693</v>
      </c>
      <c r="U34" s="155">
        <f t="shared" si="10"/>
        <v>14.339622641509434</v>
      </c>
      <c r="V34" s="155">
        <f t="shared" si="10"/>
        <v>14.367816091954023</v>
      </c>
      <c r="W34" s="155">
        <f t="shared" si="10"/>
        <v>29.605263157894736</v>
      </c>
      <c r="X34" s="155">
        <f t="shared" si="10"/>
        <v>19.267822736030826</v>
      </c>
      <c r="Y34" s="155">
        <f t="shared" si="10"/>
        <v>20.408163265306122</v>
      </c>
      <c r="Z34" s="155">
        <f t="shared" si="10"/>
        <v>15.05856107083101</v>
      </c>
      <c r="AA34" s="155">
        <f t="shared" si="10"/>
        <v>19.95798319327731</v>
      </c>
      <c r="AB34" s="155">
        <f t="shared" si="10"/>
        <v>7.889546351084813</v>
      </c>
      <c r="AC34" s="155">
        <f t="shared" si="10"/>
        <v>9.45179584120983</v>
      </c>
      <c r="AD34" s="155">
        <f t="shared" si="10"/>
        <v>37.03703703703704</v>
      </c>
      <c r="AE34" s="155">
        <f t="shared" si="10"/>
        <v>0</v>
      </c>
      <c r="AF34" s="155">
        <f t="shared" si="10"/>
        <v>9.433962264150942</v>
      </c>
      <c r="AG34" s="155">
        <f t="shared" si="10"/>
        <v>19.50030469226082</v>
      </c>
      <c r="AH34" s="155">
        <f t="shared" si="10"/>
        <v>14.925373134328359</v>
      </c>
      <c r="AI34" s="155">
        <f t="shared" si="10"/>
        <v>26.41509433962264</v>
      </c>
      <c r="AJ34" s="149"/>
      <c r="AK34" s="54"/>
    </row>
    <row r="35" spans="1:37" ht="60">
      <c r="A35" s="335"/>
      <c r="B35" s="222" t="s">
        <v>123</v>
      </c>
      <c r="C35" s="304">
        <v>2009</v>
      </c>
      <c r="D35" s="151"/>
      <c r="E35" s="54">
        <v>470</v>
      </c>
      <c r="F35" s="54">
        <v>161</v>
      </c>
      <c r="G35" s="54">
        <v>13</v>
      </c>
      <c r="H35" s="54">
        <v>11</v>
      </c>
      <c r="I35" s="54">
        <v>4</v>
      </c>
      <c r="J35" s="54">
        <v>24</v>
      </c>
      <c r="K35" s="54">
        <v>1</v>
      </c>
      <c r="L35" s="54">
        <v>6</v>
      </c>
      <c r="M35" s="54">
        <v>14</v>
      </c>
      <c r="N35" s="54">
        <v>3</v>
      </c>
      <c r="O35" s="54">
        <v>4</v>
      </c>
      <c r="P35" s="54">
        <v>22</v>
      </c>
      <c r="Q35" s="54">
        <v>7</v>
      </c>
      <c r="R35" s="54">
        <v>0</v>
      </c>
      <c r="S35" s="54">
        <v>20</v>
      </c>
      <c r="T35" s="54">
        <v>2</v>
      </c>
      <c r="U35" s="54">
        <v>28</v>
      </c>
      <c r="V35" s="54">
        <v>11</v>
      </c>
      <c r="W35" s="54">
        <v>6</v>
      </c>
      <c r="X35" s="54">
        <v>11</v>
      </c>
      <c r="Y35" s="54">
        <v>2</v>
      </c>
      <c r="Z35" s="54">
        <v>23</v>
      </c>
      <c r="AA35" s="54">
        <v>25</v>
      </c>
      <c r="AB35" s="54">
        <v>5</v>
      </c>
      <c r="AC35" s="54">
        <v>5</v>
      </c>
      <c r="AD35" s="54">
        <v>8</v>
      </c>
      <c r="AE35" s="54">
        <v>0</v>
      </c>
      <c r="AF35" s="54">
        <v>9</v>
      </c>
      <c r="AG35" s="54">
        <v>28</v>
      </c>
      <c r="AH35" s="54">
        <v>1</v>
      </c>
      <c r="AI35" s="54">
        <v>10</v>
      </c>
      <c r="AJ35" s="149" t="s">
        <v>257</v>
      </c>
      <c r="AK35" s="149" t="s">
        <v>269</v>
      </c>
    </row>
    <row r="36" spans="1:37" ht="30">
      <c r="A36" s="335"/>
      <c r="B36" s="222" t="s">
        <v>75</v>
      </c>
      <c r="C36" s="324"/>
      <c r="D36" s="157"/>
      <c r="E36" s="54">
        <v>25620</v>
      </c>
      <c r="F36" s="54">
        <v>7760</v>
      </c>
      <c r="G36" s="54">
        <v>684</v>
      </c>
      <c r="H36" s="54">
        <v>362</v>
      </c>
      <c r="I36" s="54">
        <v>267</v>
      </c>
      <c r="J36" s="54">
        <v>1355</v>
      </c>
      <c r="K36" s="54">
        <v>173</v>
      </c>
      <c r="L36" s="54">
        <v>730</v>
      </c>
      <c r="M36" s="54">
        <v>693</v>
      </c>
      <c r="N36" s="54">
        <v>197</v>
      </c>
      <c r="O36" s="54">
        <v>259</v>
      </c>
      <c r="P36" s="54">
        <v>1959</v>
      </c>
      <c r="Q36" s="54">
        <v>196</v>
      </c>
      <c r="R36" s="54">
        <v>208</v>
      </c>
      <c r="S36" s="54">
        <v>1130</v>
      </c>
      <c r="T36" s="54">
        <v>354</v>
      </c>
      <c r="U36" s="54">
        <v>1261</v>
      </c>
      <c r="V36" s="54">
        <v>403</v>
      </c>
      <c r="W36" s="54">
        <v>315</v>
      </c>
      <c r="X36" s="54">
        <v>506</v>
      </c>
      <c r="Y36" s="54">
        <v>184</v>
      </c>
      <c r="Z36" s="54">
        <v>1702</v>
      </c>
      <c r="AA36" s="54">
        <v>1027</v>
      </c>
      <c r="AB36" s="54">
        <v>478</v>
      </c>
      <c r="AC36" s="54">
        <v>491</v>
      </c>
      <c r="AD36" s="54">
        <v>202</v>
      </c>
      <c r="AE36" s="54">
        <v>14</v>
      </c>
      <c r="AF36" s="54">
        <v>356</v>
      </c>
      <c r="AG36" s="54">
        <v>1483</v>
      </c>
      <c r="AH36" s="54">
        <v>63</v>
      </c>
      <c r="AI36" s="54">
        <v>534</v>
      </c>
      <c r="AJ36" s="154" t="s">
        <v>265</v>
      </c>
      <c r="AK36" s="54" t="s">
        <v>274</v>
      </c>
    </row>
    <row r="37" spans="1:37" ht="15">
      <c r="A37" s="335"/>
      <c r="B37" s="222" t="s">
        <v>102</v>
      </c>
      <c r="C37" s="325"/>
      <c r="D37" s="158"/>
      <c r="E37" s="155">
        <f>(E35/E36)*1000</f>
        <v>18.34504293520687</v>
      </c>
      <c r="F37" s="155">
        <f>(F35/F36)*1000</f>
        <v>20.74742268041237</v>
      </c>
      <c r="G37" s="155">
        <f>(G35/G36)*1000</f>
        <v>19.005847953216374</v>
      </c>
      <c r="H37" s="155">
        <f>(H35/H36)*1000</f>
        <v>30.386740331491712</v>
      </c>
      <c r="I37" s="155">
        <f aca="true" t="shared" si="11" ref="I37:AI37">(I35/I36)*1000</f>
        <v>14.9812734082397</v>
      </c>
      <c r="J37" s="155">
        <f t="shared" si="11"/>
        <v>17.712177121771216</v>
      </c>
      <c r="K37" s="155">
        <f t="shared" si="11"/>
        <v>5.780346820809248</v>
      </c>
      <c r="L37" s="155">
        <f t="shared" si="11"/>
        <v>8.21917808219178</v>
      </c>
      <c r="M37" s="155">
        <f t="shared" si="11"/>
        <v>20.202020202020204</v>
      </c>
      <c r="N37" s="155">
        <f t="shared" si="11"/>
        <v>15.228426395939087</v>
      </c>
      <c r="O37" s="155">
        <f t="shared" si="11"/>
        <v>15.444015444015445</v>
      </c>
      <c r="P37" s="155">
        <f t="shared" si="11"/>
        <v>11.230219499744768</v>
      </c>
      <c r="Q37" s="155">
        <f t="shared" si="11"/>
        <v>35.714285714285715</v>
      </c>
      <c r="R37" s="155">
        <f t="shared" si="11"/>
        <v>0</v>
      </c>
      <c r="S37" s="155">
        <f t="shared" si="11"/>
        <v>17.699115044247787</v>
      </c>
      <c r="T37" s="155">
        <f t="shared" si="11"/>
        <v>5.649717514124294</v>
      </c>
      <c r="U37" s="155">
        <f t="shared" si="11"/>
        <v>22.204599524187152</v>
      </c>
      <c r="V37" s="155">
        <f t="shared" si="11"/>
        <v>27.29528535980149</v>
      </c>
      <c r="W37" s="155">
        <f t="shared" si="11"/>
        <v>19.04761904761905</v>
      </c>
      <c r="X37" s="155">
        <f t="shared" si="11"/>
        <v>21.73913043478261</v>
      </c>
      <c r="Y37" s="155">
        <f t="shared" si="11"/>
        <v>10.869565217391305</v>
      </c>
      <c r="Z37" s="155">
        <f t="shared" si="11"/>
        <v>13.513513513513514</v>
      </c>
      <c r="AA37" s="155">
        <f t="shared" si="11"/>
        <v>24.342745861733203</v>
      </c>
      <c r="AB37" s="155">
        <f t="shared" si="11"/>
        <v>10.460251046025103</v>
      </c>
      <c r="AC37" s="155">
        <f t="shared" si="11"/>
        <v>10.183299389002038</v>
      </c>
      <c r="AD37" s="155">
        <f t="shared" si="11"/>
        <v>39.603960396039604</v>
      </c>
      <c r="AE37" s="155">
        <f t="shared" si="11"/>
        <v>0</v>
      </c>
      <c r="AF37" s="155">
        <f t="shared" si="11"/>
        <v>25.280898876404493</v>
      </c>
      <c r="AG37" s="155">
        <f t="shared" si="11"/>
        <v>18.88064733648011</v>
      </c>
      <c r="AH37" s="155">
        <f t="shared" si="11"/>
        <v>15.873015873015872</v>
      </c>
      <c r="AI37" s="155">
        <f t="shared" si="11"/>
        <v>18.726591760299627</v>
      </c>
      <c r="AJ37" s="149"/>
      <c r="AK37" s="54"/>
    </row>
    <row r="38" spans="1:37" ht="30">
      <c r="A38" s="335"/>
      <c r="B38" s="222" t="s">
        <v>123</v>
      </c>
      <c r="C38" s="307">
        <v>2010</v>
      </c>
      <c r="D38" s="156"/>
      <c r="E38" s="54">
        <v>279</v>
      </c>
      <c r="F38" s="54">
        <v>97</v>
      </c>
      <c r="G38" s="54">
        <v>8</v>
      </c>
      <c r="H38" s="54">
        <v>3</v>
      </c>
      <c r="I38" s="54">
        <v>5</v>
      </c>
      <c r="J38" s="54">
        <v>11</v>
      </c>
      <c r="K38" s="54">
        <v>0</v>
      </c>
      <c r="L38" s="54">
        <v>6</v>
      </c>
      <c r="M38" s="54">
        <v>9</v>
      </c>
      <c r="N38" s="54">
        <v>2</v>
      </c>
      <c r="O38" s="54">
        <v>2</v>
      </c>
      <c r="P38" s="54">
        <v>12</v>
      </c>
      <c r="Q38" s="54">
        <v>5</v>
      </c>
      <c r="R38" s="54">
        <v>0</v>
      </c>
      <c r="S38" s="54">
        <v>14</v>
      </c>
      <c r="T38" s="54">
        <v>1</v>
      </c>
      <c r="U38" s="54">
        <v>16</v>
      </c>
      <c r="V38" s="54">
        <v>14</v>
      </c>
      <c r="W38" s="54">
        <v>2</v>
      </c>
      <c r="X38" s="54">
        <v>6</v>
      </c>
      <c r="Y38" s="54">
        <v>1</v>
      </c>
      <c r="Z38" s="54">
        <v>7</v>
      </c>
      <c r="AA38" s="54">
        <v>9</v>
      </c>
      <c r="AB38" s="54">
        <v>4</v>
      </c>
      <c r="AC38" s="54">
        <v>1</v>
      </c>
      <c r="AD38" s="54">
        <v>5</v>
      </c>
      <c r="AE38" s="54">
        <v>0</v>
      </c>
      <c r="AF38" s="54">
        <v>6</v>
      </c>
      <c r="AG38" s="54">
        <v>25</v>
      </c>
      <c r="AH38" s="54">
        <v>0</v>
      </c>
      <c r="AI38" s="54">
        <v>8</v>
      </c>
      <c r="AJ38" s="149" t="s">
        <v>257</v>
      </c>
      <c r="AK38" s="54" t="s">
        <v>275</v>
      </c>
    </row>
    <row r="39" spans="1:37" ht="30">
      <c r="A39" s="335"/>
      <c r="B39" s="222" t="s">
        <v>75</v>
      </c>
      <c r="C39" s="326"/>
      <c r="D39" s="159"/>
      <c r="E39" s="160">
        <v>26288</v>
      </c>
      <c r="F39" s="54">
        <v>8089</v>
      </c>
      <c r="G39" s="54">
        <v>752</v>
      </c>
      <c r="H39" s="54">
        <v>400</v>
      </c>
      <c r="I39" s="54">
        <v>283</v>
      </c>
      <c r="J39" s="54">
        <v>1057</v>
      </c>
      <c r="K39" s="54">
        <v>165</v>
      </c>
      <c r="L39" s="54">
        <v>673</v>
      </c>
      <c r="M39" s="54">
        <v>759</v>
      </c>
      <c r="N39" s="54">
        <v>193</v>
      </c>
      <c r="O39" s="54">
        <v>237</v>
      </c>
      <c r="P39" s="54">
        <v>2015</v>
      </c>
      <c r="Q39" s="54">
        <v>217</v>
      </c>
      <c r="R39" s="54">
        <v>210</v>
      </c>
      <c r="S39" s="54">
        <v>1196</v>
      </c>
      <c r="T39" s="54">
        <v>329</v>
      </c>
      <c r="U39" s="54">
        <v>1325</v>
      </c>
      <c r="V39" s="54">
        <v>348</v>
      </c>
      <c r="W39" s="54">
        <v>304</v>
      </c>
      <c r="X39" s="54">
        <v>519</v>
      </c>
      <c r="Y39" s="54">
        <v>196</v>
      </c>
      <c r="Z39" s="54">
        <v>1793</v>
      </c>
      <c r="AA39" s="54">
        <v>952</v>
      </c>
      <c r="AB39" s="54">
        <v>507</v>
      </c>
      <c r="AC39" s="54">
        <v>529</v>
      </c>
      <c r="AD39" s="54">
        <v>216</v>
      </c>
      <c r="AE39" s="54">
        <v>18</v>
      </c>
      <c r="AF39" s="54">
        <v>424</v>
      </c>
      <c r="AG39" s="54">
        <v>1641</v>
      </c>
      <c r="AH39" s="54">
        <v>134</v>
      </c>
      <c r="AI39" s="54">
        <v>530</v>
      </c>
      <c r="AJ39" s="154" t="s">
        <v>265</v>
      </c>
      <c r="AK39" s="54"/>
    </row>
    <row r="40" spans="1:37" ht="15">
      <c r="A40" s="335"/>
      <c r="B40" s="222" t="s">
        <v>102</v>
      </c>
      <c r="C40" s="327"/>
      <c r="D40" s="161"/>
      <c r="E40" s="155">
        <f>(E38/E39)*1000</f>
        <v>10.61320754716981</v>
      </c>
      <c r="F40" s="155">
        <f>(F38/F39)*1000</f>
        <v>11.991593522067005</v>
      </c>
      <c r="G40" s="155">
        <f>(G38/G39)*1000</f>
        <v>10.638297872340425</v>
      </c>
      <c r="H40" s="155">
        <f aca="true" t="shared" si="12" ref="H40:AI40">(H38/H39)*1000</f>
        <v>7.5</v>
      </c>
      <c r="I40" s="155">
        <f t="shared" si="12"/>
        <v>17.6678445229682</v>
      </c>
      <c r="J40" s="155">
        <f t="shared" si="12"/>
        <v>10.406811731315043</v>
      </c>
      <c r="K40" s="155">
        <f t="shared" si="12"/>
        <v>0</v>
      </c>
      <c r="L40" s="155">
        <f t="shared" si="12"/>
        <v>8.915304606240714</v>
      </c>
      <c r="M40" s="155">
        <f t="shared" si="12"/>
        <v>11.857707509881422</v>
      </c>
      <c r="N40" s="155">
        <f t="shared" si="12"/>
        <v>10.362694300518134</v>
      </c>
      <c r="O40" s="155">
        <f t="shared" si="12"/>
        <v>8.438818565400844</v>
      </c>
      <c r="P40" s="155">
        <f t="shared" si="12"/>
        <v>5.955334987593052</v>
      </c>
      <c r="Q40" s="155">
        <f t="shared" si="12"/>
        <v>23.041474654377883</v>
      </c>
      <c r="R40" s="155">
        <f t="shared" si="12"/>
        <v>0</v>
      </c>
      <c r="S40" s="155">
        <f t="shared" si="12"/>
        <v>11.705685618729095</v>
      </c>
      <c r="T40" s="155">
        <f t="shared" si="12"/>
        <v>3.0395136778115504</v>
      </c>
      <c r="U40" s="155">
        <f t="shared" si="12"/>
        <v>12.075471698113207</v>
      </c>
      <c r="V40" s="155">
        <f t="shared" si="12"/>
        <v>40.229885057471265</v>
      </c>
      <c r="W40" s="155">
        <f t="shared" si="12"/>
        <v>6.578947368421052</v>
      </c>
      <c r="X40" s="155">
        <f t="shared" si="12"/>
        <v>11.560693641618496</v>
      </c>
      <c r="Y40" s="155">
        <f t="shared" si="12"/>
        <v>5.1020408163265305</v>
      </c>
      <c r="Z40" s="155">
        <f t="shared" si="12"/>
        <v>3.9040713887339655</v>
      </c>
      <c r="AA40" s="155">
        <f t="shared" si="12"/>
        <v>9.453781512605042</v>
      </c>
      <c r="AB40" s="155">
        <f t="shared" si="12"/>
        <v>7.889546351084813</v>
      </c>
      <c r="AC40" s="155">
        <f t="shared" si="12"/>
        <v>1.890359168241966</v>
      </c>
      <c r="AD40" s="155">
        <f t="shared" si="12"/>
        <v>23.148148148148145</v>
      </c>
      <c r="AE40" s="155">
        <f t="shared" si="12"/>
        <v>0</v>
      </c>
      <c r="AF40" s="155">
        <f t="shared" si="12"/>
        <v>14.150943396226415</v>
      </c>
      <c r="AG40" s="155">
        <f t="shared" si="12"/>
        <v>15.234613040828764</v>
      </c>
      <c r="AH40" s="155">
        <f t="shared" si="12"/>
        <v>0</v>
      </c>
      <c r="AI40" s="155">
        <f t="shared" si="12"/>
        <v>15.09433962264151</v>
      </c>
      <c r="AJ40" s="149"/>
      <c r="AK40" s="54"/>
    </row>
    <row r="41" spans="1:37" ht="60">
      <c r="A41" s="308" t="s">
        <v>104</v>
      </c>
      <c r="B41" s="222" t="s">
        <v>124</v>
      </c>
      <c r="C41" s="304">
        <v>2005</v>
      </c>
      <c r="D41" s="304" t="s">
        <v>276</v>
      </c>
      <c r="E41" s="54">
        <v>618</v>
      </c>
      <c r="F41" s="54">
        <v>212</v>
      </c>
      <c r="G41" s="54">
        <v>18</v>
      </c>
      <c r="H41" s="54">
        <v>5</v>
      </c>
      <c r="I41" s="54">
        <v>5</v>
      </c>
      <c r="J41" s="54">
        <v>24</v>
      </c>
      <c r="K41" s="54">
        <v>3</v>
      </c>
      <c r="L41" s="54">
        <v>10</v>
      </c>
      <c r="M41" s="54">
        <v>16</v>
      </c>
      <c r="N41" s="54">
        <v>1</v>
      </c>
      <c r="O41" s="54">
        <v>6</v>
      </c>
      <c r="P41" s="54">
        <v>40</v>
      </c>
      <c r="Q41" s="54">
        <v>2</v>
      </c>
      <c r="R41" s="54">
        <v>6</v>
      </c>
      <c r="S41" s="54">
        <v>23</v>
      </c>
      <c r="T41" s="54">
        <v>15</v>
      </c>
      <c r="U41" s="54">
        <v>19</v>
      </c>
      <c r="V41" s="54">
        <v>6</v>
      </c>
      <c r="W41" s="54">
        <v>8</v>
      </c>
      <c r="X41" s="54">
        <v>13</v>
      </c>
      <c r="Y41" s="54">
        <v>3</v>
      </c>
      <c r="Z41" s="54">
        <v>31</v>
      </c>
      <c r="AA41" s="54">
        <v>20</v>
      </c>
      <c r="AB41" s="54">
        <v>12</v>
      </c>
      <c r="AC41" s="54">
        <v>11</v>
      </c>
      <c r="AD41" s="54">
        <v>7</v>
      </c>
      <c r="AE41" s="54">
        <v>0</v>
      </c>
      <c r="AF41" s="54">
        <v>7</v>
      </c>
      <c r="AG41" s="54">
        <v>59</v>
      </c>
      <c r="AH41" s="54">
        <v>0</v>
      </c>
      <c r="AI41" s="54">
        <v>29</v>
      </c>
      <c r="AJ41" s="149" t="s">
        <v>257</v>
      </c>
      <c r="AK41" s="149" t="s">
        <v>277</v>
      </c>
    </row>
    <row r="42" spans="1:37" ht="30">
      <c r="A42" s="308"/>
      <c r="B42" s="222" t="s">
        <v>75</v>
      </c>
      <c r="C42" s="324"/>
      <c r="D42" s="305"/>
      <c r="E42" s="153">
        <v>27453</v>
      </c>
      <c r="F42" s="153">
        <v>11818</v>
      </c>
      <c r="G42" s="153">
        <v>541</v>
      </c>
      <c r="H42" s="153">
        <v>229</v>
      </c>
      <c r="I42" s="153">
        <v>145</v>
      </c>
      <c r="J42" s="153">
        <v>2093</v>
      </c>
      <c r="K42" s="153">
        <v>107</v>
      </c>
      <c r="L42" s="153">
        <v>404</v>
      </c>
      <c r="M42" s="153">
        <v>384</v>
      </c>
      <c r="N42" s="153">
        <v>126</v>
      </c>
      <c r="O42" s="153">
        <v>125</v>
      </c>
      <c r="P42" s="153">
        <v>3124</v>
      </c>
      <c r="Q42" s="153">
        <v>129</v>
      </c>
      <c r="R42" s="153">
        <v>146</v>
      </c>
      <c r="S42" s="153">
        <v>690</v>
      </c>
      <c r="T42" s="153">
        <v>142</v>
      </c>
      <c r="U42" s="153">
        <v>1146</v>
      </c>
      <c r="V42" s="153">
        <v>271</v>
      </c>
      <c r="W42" s="153">
        <v>148</v>
      </c>
      <c r="X42" s="153">
        <v>397</v>
      </c>
      <c r="Y42" s="153">
        <v>133</v>
      </c>
      <c r="Z42" s="153">
        <v>2351</v>
      </c>
      <c r="AA42" s="153">
        <v>501</v>
      </c>
      <c r="AB42" s="153">
        <v>212</v>
      </c>
      <c r="AC42" s="153">
        <v>253</v>
      </c>
      <c r="AD42" s="153">
        <v>64</v>
      </c>
      <c r="AE42" s="153">
        <v>0</v>
      </c>
      <c r="AF42" s="153">
        <v>229</v>
      </c>
      <c r="AG42" s="153">
        <v>1141</v>
      </c>
      <c r="AH42" s="153">
        <v>0</v>
      </c>
      <c r="AI42" s="153">
        <v>404</v>
      </c>
      <c r="AJ42" s="154" t="s">
        <v>233</v>
      </c>
      <c r="AK42" s="54"/>
    </row>
    <row r="43" spans="1:37" ht="15">
      <c r="A43" s="308"/>
      <c r="B43" s="222" t="s">
        <v>102</v>
      </c>
      <c r="C43" s="325"/>
      <c r="D43" s="306"/>
      <c r="E43" s="155">
        <f>(E41/E42)*1000</f>
        <v>22.51120096164354</v>
      </c>
      <c r="F43" s="155">
        <f>(F41/F42)*1000</f>
        <v>17.938737519038757</v>
      </c>
      <c r="G43" s="155">
        <f>(G41/G42)*1000</f>
        <v>33.271719038817004</v>
      </c>
      <c r="H43" s="155">
        <f aca="true" t="shared" si="13" ref="H43:Z43">(H41/H42)*1000</f>
        <v>21.83406113537118</v>
      </c>
      <c r="I43" s="155">
        <f t="shared" si="13"/>
        <v>34.48275862068965</v>
      </c>
      <c r="J43" s="155">
        <f t="shared" si="13"/>
        <v>11.466794075489728</v>
      </c>
      <c r="K43" s="155">
        <f t="shared" si="13"/>
        <v>28.037383177570092</v>
      </c>
      <c r="L43" s="155">
        <f t="shared" si="13"/>
        <v>24.752475247524753</v>
      </c>
      <c r="M43" s="155">
        <f t="shared" si="13"/>
        <v>41.666666666666664</v>
      </c>
      <c r="N43" s="155">
        <f t="shared" si="13"/>
        <v>7.936507936507936</v>
      </c>
      <c r="O43" s="155">
        <f t="shared" si="13"/>
        <v>48</v>
      </c>
      <c r="P43" s="155">
        <f t="shared" si="13"/>
        <v>12.804097311139564</v>
      </c>
      <c r="Q43" s="155">
        <f t="shared" si="13"/>
        <v>15.503875968992247</v>
      </c>
      <c r="R43" s="155">
        <f t="shared" si="13"/>
        <v>41.0958904109589</v>
      </c>
      <c r="S43" s="155">
        <f t="shared" si="13"/>
        <v>33.333333333333336</v>
      </c>
      <c r="T43" s="155">
        <f t="shared" si="13"/>
        <v>105.63380281690141</v>
      </c>
      <c r="U43" s="155">
        <f t="shared" si="13"/>
        <v>16.579406631762655</v>
      </c>
      <c r="V43" s="155">
        <f t="shared" si="13"/>
        <v>22.14022140221402</v>
      </c>
      <c r="W43" s="155">
        <f t="shared" si="13"/>
        <v>54.054054054054056</v>
      </c>
      <c r="X43" s="155">
        <f t="shared" si="13"/>
        <v>32.7455919395466</v>
      </c>
      <c r="Y43" s="155">
        <f t="shared" si="13"/>
        <v>22.55639097744361</v>
      </c>
      <c r="Z43" s="155">
        <f t="shared" si="13"/>
        <v>13.185878349638452</v>
      </c>
      <c r="AA43" s="155">
        <f>(AA41/AA42)*1000</f>
        <v>39.920159680638726</v>
      </c>
      <c r="AB43" s="155">
        <f aca="true" t="shared" si="14" ref="AB43:AI43">(AB41/AB42)*1000</f>
        <v>56.60377358490566</v>
      </c>
      <c r="AC43" s="155">
        <f t="shared" si="14"/>
        <v>43.47826086956522</v>
      </c>
      <c r="AD43" s="155">
        <f t="shared" si="14"/>
        <v>109.375</v>
      </c>
      <c r="AE43" s="155">
        <v>0</v>
      </c>
      <c r="AF43" s="155">
        <f t="shared" si="14"/>
        <v>30.567685589519648</v>
      </c>
      <c r="AG43" s="155">
        <f t="shared" si="14"/>
        <v>51.70902716914986</v>
      </c>
      <c r="AH43" s="155">
        <v>0</v>
      </c>
      <c r="AI43" s="155">
        <f t="shared" si="14"/>
        <v>71.78217821782178</v>
      </c>
      <c r="AJ43" s="149"/>
      <c r="AK43" s="54"/>
    </row>
    <row r="44" spans="1:37" ht="60">
      <c r="A44" s="308"/>
      <c r="B44" s="223" t="s">
        <v>124</v>
      </c>
      <c r="C44" s="307">
        <v>2006</v>
      </c>
      <c r="D44" s="307" t="s">
        <v>278</v>
      </c>
      <c r="E44" s="54">
        <v>527</v>
      </c>
      <c r="F44" s="54">
        <v>137</v>
      </c>
      <c r="G44" s="54">
        <v>28</v>
      </c>
      <c r="H44" s="54">
        <v>9</v>
      </c>
      <c r="I44" s="54">
        <v>3</v>
      </c>
      <c r="J44" s="54">
        <v>22</v>
      </c>
      <c r="K44" s="54">
        <v>2</v>
      </c>
      <c r="L44" s="54">
        <v>15</v>
      </c>
      <c r="M44" s="54">
        <v>13</v>
      </c>
      <c r="N44" s="54">
        <v>5</v>
      </c>
      <c r="O44" s="54">
        <v>4</v>
      </c>
      <c r="P44" s="54">
        <v>39</v>
      </c>
      <c r="Q44" s="54">
        <v>4</v>
      </c>
      <c r="R44" s="54">
        <v>0</v>
      </c>
      <c r="S44" s="54">
        <v>23</v>
      </c>
      <c r="T44" s="54">
        <v>6</v>
      </c>
      <c r="U44" s="54">
        <v>23</v>
      </c>
      <c r="V44" s="54">
        <v>6</v>
      </c>
      <c r="W44" s="54">
        <v>14</v>
      </c>
      <c r="X44" s="54">
        <v>14</v>
      </c>
      <c r="Y44" s="54">
        <v>5</v>
      </c>
      <c r="Z44" s="54">
        <v>38</v>
      </c>
      <c r="AA44" s="54">
        <v>26</v>
      </c>
      <c r="AB44" s="54">
        <v>6</v>
      </c>
      <c r="AC44" s="54">
        <v>15</v>
      </c>
      <c r="AD44" s="54">
        <v>8</v>
      </c>
      <c r="AE44" s="54">
        <v>0</v>
      </c>
      <c r="AF44" s="54">
        <v>6</v>
      </c>
      <c r="AG44" s="54">
        <v>35</v>
      </c>
      <c r="AH44" s="54">
        <v>0</v>
      </c>
      <c r="AI44" s="54">
        <v>15</v>
      </c>
      <c r="AJ44" s="149" t="s">
        <v>257</v>
      </c>
      <c r="AK44" s="149" t="s">
        <v>269</v>
      </c>
    </row>
    <row r="45" spans="1:37" ht="30">
      <c r="A45" s="308"/>
      <c r="B45" s="223" t="s">
        <v>75</v>
      </c>
      <c r="C45" s="326"/>
      <c r="D45" s="305"/>
      <c r="E45" s="54">
        <v>23635</v>
      </c>
      <c r="F45" s="54">
        <v>7355</v>
      </c>
      <c r="G45" s="54">
        <v>661</v>
      </c>
      <c r="H45" s="54">
        <v>294</v>
      </c>
      <c r="I45" s="54">
        <v>266</v>
      </c>
      <c r="J45" s="54">
        <v>1065</v>
      </c>
      <c r="K45" s="54">
        <v>139</v>
      </c>
      <c r="L45" s="54">
        <v>649</v>
      </c>
      <c r="M45" s="54">
        <v>621</v>
      </c>
      <c r="N45" s="54">
        <v>202</v>
      </c>
      <c r="O45" s="54">
        <v>181</v>
      </c>
      <c r="P45" s="54">
        <v>1897</v>
      </c>
      <c r="Q45" s="54">
        <v>226</v>
      </c>
      <c r="R45" s="54">
        <v>277</v>
      </c>
      <c r="S45" s="54">
        <v>952</v>
      </c>
      <c r="T45" s="54">
        <v>306</v>
      </c>
      <c r="U45" s="54">
        <v>1259</v>
      </c>
      <c r="V45" s="54">
        <v>409</v>
      </c>
      <c r="W45" s="54">
        <v>239</v>
      </c>
      <c r="X45" s="54">
        <v>513</v>
      </c>
      <c r="Y45" s="54">
        <v>230</v>
      </c>
      <c r="Z45" s="54">
        <v>1881</v>
      </c>
      <c r="AA45" s="54">
        <v>726</v>
      </c>
      <c r="AB45" s="54">
        <v>396</v>
      </c>
      <c r="AC45" s="54">
        <v>365</v>
      </c>
      <c r="AD45" s="54">
        <v>191</v>
      </c>
      <c r="AE45" s="54">
        <v>0</v>
      </c>
      <c r="AF45" s="54">
        <v>430</v>
      </c>
      <c r="AG45" s="54">
        <v>1260</v>
      </c>
      <c r="AH45" s="54">
        <v>0</v>
      </c>
      <c r="AI45" s="54">
        <v>576</v>
      </c>
      <c r="AJ45" s="154" t="s">
        <v>233</v>
      </c>
      <c r="AK45" s="54"/>
    </row>
    <row r="46" spans="1:37" ht="15">
      <c r="A46" s="308"/>
      <c r="B46" s="223" t="s">
        <v>102</v>
      </c>
      <c r="C46" s="327"/>
      <c r="D46" s="306"/>
      <c r="E46" s="155">
        <f>(E44/E45)*1000</f>
        <v>22.297440236936747</v>
      </c>
      <c r="F46" s="155">
        <f>(F44/F45)*1000</f>
        <v>18.626784500339905</v>
      </c>
      <c r="G46" s="155">
        <f>(G44/G45)*1000</f>
        <v>42.36006051437216</v>
      </c>
      <c r="H46" s="155">
        <f aca="true" t="shared" si="15" ref="H46:Z46">(H44/H45)*1000</f>
        <v>30.612244897959183</v>
      </c>
      <c r="I46" s="155">
        <f t="shared" si="15"/>
        <v>11.278195488721805</v>
      </c>
      <c r="J46" s="155">
        <f t="shared" si="15"/>
        <v>20.657276995305164</v>
      </c>
      <c r="K46" s="155">
        <f t="shared" si="15"/>
        <v>14.388489208633095</v>
      </c>
      <c r="L46" s="155">
        <f t="shared" si="15"/>
        <v>23.112480739599384</v>
      </c>
      <c r="M46" s="155">
        <f t="shared" si="15"/>
        <v>20.933977455716587</v>
      </c>
      <c r="N46" s="155">
        <f t="shared" si="15"/>
        <v>24.752475247524753</v>
      </c>
      <c r="O46" s="155">
        <f t="shared" si="15"/>
        <v>22.099447513812155</v>
      </c>
      <c r="P46" s="155">
        <f t="shared" si="15"/>
        <v>20.55877701634159</v>
      </c>
      <c r="Q46" s="155">
        <f t="shared" si="15"/>
        <v>17.699115044247787</v>
      </c>
      <c r="R46" s="155">
        <f t="shared" si="15"/>
        <v>0</v>
      </c>
      <c r="S46" s="155">
        <f t="shared" si="15"/>
        <v>24.159663865546218</v>
      </c>
      <c r="T46" s="155">
        <f t="shared" si="15"/>
        <v>19.607843137254903</v>
      </c>
      <c r="U46" s="155">
        <f t="shared" si="15"/>
        <v>18.268467037331213</v>
      </c>
      <c r="V46" s="155">
        <f t="shared" si="15"/>
        <v>14.669926650366747</v>
      </c>
      <c r="W46" s="155">
        <f t="shared" si="15"/>
        <v>58.57740585774059</v>
      </c>
      <c r="X46" s="155">
        <f t="shared" si="15"/>
        <v>27.29044834307992</v>
      </c>
      <c r="Y46" s="155">
        <f t="shared" si="15"/>
        <v>21.73913043478261</v>
      </c>
      <c r="Z46" s="155">
        <f t="shared" si="15"/>
        <v>20.202020202020204</v>
      </c>
      <c r="AA46" s="155">
        <f>(AA44/AA45)*1000</f>
        <v>35.81267217630854</v>
      </c>
      <c r="AB46" s="155">
        <f aca="true" t="shared" si="16" ref="AB46:AI46">(AB44/AB45)*1000</f>
        <v>15.151515151515152</v>
      </c>
      <c r="AC46" s="155">
        <f t="shared" si="16"/>
        <v>41.0958904109589</v>
      </c>
      <c r="AD46" s="155">
        <f t="shared" si="16"/>
        <v>41.88481675392671</v>
      </c>
      <c r="AE46" s="155">
        <v>0</v>
      </c>
      <c r="AF46" s="155">
        <f t="shared" si="16"/>
        <v>13.953488372093023</v>
      </c>
      <c r="AG46" s="155">
        <f t="shared" si="16"/>
        <v>27.777777777777775</v>
      </c>
      <c r="AH46" s="155">
        <v>0</v>
      </c>
      <c r="AI46" s="155">
        <f t="shared" si="16"/>
        <v>26.041666666666668</v>
      </c>
      <c r="AJ46" s="149"/>
      <c r="AK46" s="54"/>
    </row>
    <row r="47" spans="1:37" ht="60">
      <c r="A47" s="308"/>
      <c r="B47" s="222" t="s">
        <v>124</v>
      </c>
      <c r="C47" s="304">
        <v>2007</v>
      </c>
      <c r="D47" s="304" t="s">
        <v>279</v>
      </c>
      <c r="E47" s="54">
        <v>528</v>
      </c>
      <c r="F47" s="54">
        <v>149</v>
      </c>
      <c r="G47" s="54">
        <v>30</v>
      </c>
      <c r="H47" s="54">
        <v>12</v>
      </c>
      <c r="I47" s="54">
        <v>11</v>
      </c>
      <c r="J47" s="54">
        <v>27</v>
      </c>
      <c r="K47" s="54">
        <v>2</v>
      </c>
      <c r="L47" s="54">
        <v>9</v>
      </c>
      <c r="M47" s="54">
        <v>21</v>
      </c>
      <c r="N47" s="54">
        <v>2</v>
      </c>
      <c r="O47" s="54">
        <v>6</v>
      </c>
      <c r="P47" s="54">
        <v>29</v>
      </c>
      <c r="Q47" s="54">
        <v>6</v>
      </c>
      <c r="R47" s="54">
        <v>2</v>
      </c>
      <c r="S47" s="54">
        <v>32</v>
      </c>
      <c r="T47" s="54">
        <v>4</v>
      </c>
      <c r="U47" s="54">
        <v>27</v>
      </c>
      <c r="V47" s="54">
        <v>10</v>
      </c>
      <c r="W47" s="54">
        <v>3</v>
      </c>
      <c r="X47" s="54">
        <v>11</v>
      </c>
      <c r="Y47" s="54">
        <v>2</v>
      </c>
      <c r="Z47" s="54">
        <v>22</v>
      </c>
      <c r="AA47" s="54">
        <v>21</v>
      </c>
      <c r="AB47" s="54">
        <v>6</v>
      </c>
      <c r="AC47" s="54">
        <v>8</v>
      </c>
      <c r="AD47" s="54">
        <v>11</v>
      </c>
      <c r="AE47" s="54">
        <v>0</v>
      </c>
      <c r="AF47" s="54">
        <v>15</v>
      </c>
      <c r="AG47" s="54">
        <v>36</v>
      </c>
      <c r="AH47" s="54">
        <v>0</v>
      </c>
      <c r="AI47" s="54">
        <v>10</v>
      </c>
      <c r="AJ47" s="149" t="s">
        <v>257</v>
      </c>
      <c r="AK47" s="149" t="s">
        <v>280</v>
      </c>
    </row>
    <row r="48" spans="1:37" ht="30">
      <c r="A48" s="308"/>
      <c r="B48" s="222" t="s">
        <v>75</v>
      </c>
      <c r="C48" s="324"/>
      <c r="D48" s="305"/>
      <c r="E48" s="54">
        <v>21725</v>
      </c>
      <c r="F48" s="54">
        <v>6852</v>
      </c>
      <c r="G48" s="54">
        <v>599</v>
      </c>
      <c r="H48" s="54">
        <v>336</v>
      </c>
      <c r="I48" s="54">
        <v>278</v>
      </c>
      <c r="J48" s="54">
        <v>1199</v>
      </c>
      <c r="K48" s="54">
        <v>141</v>
      </c>
      <c r="L48" s="54">
        <v>508</v>
      </c>
      <c r="M48" s="54">
        <v>701</v>
      </c>
      <c r="N48" s="54">
        <v>178</v>
      </c>
      <c r="O48" s="54">
        <v>171</v>
      </c>
      <c r="P48" s="54">
        <v>1829</v>
      </c>
      <c r="Q48" s="54">
        <v>214</v>
      </c>
      <c r="R48" s="54">
        <v>180</v>
      </c>
      <c r="S48" s="54">
        <v>879</v>
      </c>
      <c r="T48" s="54">
        <v>293</v>
      </c>
      <c r="U48" s="54">
        <v>1083</v>
      </c>
      <c r="V48" s="54">
        <v>267</v>
      </c>
      <c r="W48" s="54">
        <v>295</v>
      </c>
      <c r="X48" s="54">
        <v>386</v>
      </c>
      <c r="Y48" s="54">
        <v>201</v>
      </c>
      <c r="Z48" s="54">
        <v>1718</v>
      </c>
      <c r="AA48" s="54">
        <v>542</v>
      </c>
      <c r="AB48" s="54">
        <v>266</v>
      </c>
      <c r="AC48" s="54">
        <v>440</v>
      </c>
      <c r="AD48" s="54">
        <v>225</v>
      </c>
      <c r="AE48" s="54">
        <v>0</v>
      </c>
      <c r="AF48" s="54">
        <v>344</v>
      </c>
      <c r="AG48" s="54">
        <v>1012</v>
      </c>
      <c r="AH48" s="54">
        <v>0</v>
      </c>
      <c r="AI48" s="54">
        <v>520</v>
      </c>
      <c r="AJ48" s="154" t="s">
        <v>233</v>
      </c>
      <c r="AK48" s="54"/>
    </row>
    <row r="49" spans="1:37" ht="15">
      <c r="A49" s="308"/>
      <c r="B49" s="222" t="s">
        <v>102</v>
      </c>
      <c r="C49" s="325"/>
      <c r="D49" s="306"/>
      <c r="E49" s="155">
        <f>(E47/E48)*1000</f>
        <v>24.30379746835443</v>
      </c>
      <c r="F49" s="155">
        <f>(F47/F48)*1000</f>
        <v>21.74547577349679</v>
      </c>
      <c r="G49" s="155">
        <f>(G47/G48)*1000</f>
        <v>50.08347245409015</v>
      </c>
      <c r="H49" s="155">
        <f aca="true" t="shared" si="17" ref="H49:Z49">(H47/H48)*1000</f>
        <v>35.714285714285715</v>
      </c>
      <c r="I49" s="155">
        <f t="shared" si="17"/>
        <v>39.568345323741006</v>
      </c>
      <c r="J49" s="155">
        <f t="shared" si="17"/>
        <v>22.51876563803169</v>
      </c>
      <c r="K49" s="155">
        <f t="shared" si="17"/>
        <v>14.184397163120567</v>
      </c>
      <c r="L49" s="155">
        <f t="shared" si="17"/>
        <v>17.716535433070867</v>
      </c>
      <c r="M49" s="155">
        <f t="shared" si="17"/>
        <v>29.957203994293863</v>
      </c>
      <c r="N49" s="155">
        <f t="shared" si="17"/>
        <v>11.235955056179774</v>
      </c>
      <c r="O49" s="155">
        <f t="shared" si="17"/>
        <v>35.08771929824561</v>
      </c>
      <c r="P49" s="155">
        <f t="shared" si="17"/>
        <v>15.855658829961726</v>
      </c>
      <c r="Q49" s="155">
        <f t="shared" si="17"/>
        <v>28.037383177570092</v>
      </c>
      <c r="R49" s="155">
        <f t="shared" si="17"/>
        <v>11.11111111111111</v>
      </c>
      <c r="S49" s="155">
        <f t="shared" si="17"/>
        <v>36.40500568828214</v>
      </c>
      <c r="T49" s="155">
        <f t="shared" si="17"/>
        <v>13.651877133105803</v>
      </c>
      <c r="U49" s="155">
        <f t="shared" si="17"/>
        <v>24.930747922437675</v>
      </c>
      <c r="V49" s="155">
        <f t="shared" si="17"/>
        <v>37.453183520599254</v>
      </c>
      <c r="W49" s="155">
        <f t="shared" si="17"/>
        <v>10.169491525423728</v>
      </c>
      <c r="X49" s="155">
        <f t="shared" si="17"/>
        <v>28.497409326424872</v>
      </c>
      <c r="Y49" s="155">
        <f t="shared" si="17"/>
        <v>9.950248756218905</v>
      </c>
      <c r="Z49" s="155">
        <f t="shared" si="17"/>
        <v>12.80558789289872</v>
      </c>
      <c r="AA49" s="155">
        <f>(AA47/AA48)*1000</f>
        <v>38.74538745387454</v>
      </c>
      <c r="AB49" s="155">
        <f aca="true" t="shared" si="18" ref="AB49:AI49">(AB47/AB48)*1000</f>
        <v>22.55639097744361</v>
      </c>
      <c r="AC49" s="155">
        <f t="shared" si="18"/>
        <v>18.18181818181818</v>
      </c>
      <c r="AD49" s="155">
        <f t="shared" si="18"/>
        <v>48.88888888888889</v>
      </c>
      <c r="AE49" s="155">
        <v>0</v>
      </c>
      <c r="AF49" s="155">
        <f t="shared" si="18"/>
        <v>43.6046511627907</v>
      </c>
      <c r="AG49" s="155">
        <f t="shared" si="18"/>
        <v>35.57312252964427</v>
      </c>
      <c r="AH49" s="155">
        <v>0</v>
      </c>
      <c r="AI49" s="155">
        <f t="shared" si="18"/>
        <v>19.230769230769234</v>
      </c>
      <c r="AJ49" s="149"/>
      <c r="AK49" s="54"/>
    </row>
    <row r="50" spans="1:37" ht="60">
      <c r="A50" s="308"/>
      <c r="B50" s="223" t="s">
        <v>124</v>
      </c>
      <c r="C50" s="307">
        <v>2008</v>
      </c>
      <c r="D50" s="156"/>
      <c r="E50" s="54">
        <v>523</v>
      </c>
      <c r="F50" s="54">
        <v>176</v>
      </c>
      <c r="G50" s="54">
        <v>14</v>
      </c>
      <c r="H50" s="54">
        <v>11</v>
      </c>
      <c r="I50" s="54">
        <v>6</v>
      </c>
      <c r="J50" s="54">
        <v>22</v>
      </c>
      <c r="K50" s="54">
        <v>4</v>
      </c>
      <c r="L50" s="54">
        <v>9</v>
      </c>
      <c r="M50" s="54">
        <v>14</v>
      </c>
      <c r="N50" s="54">
        <v>1</v>
      </c>
      <c r="O50" s="54">
        <v>2</v>
      </c>
      <c r="P50" s="54">
        <v>31</v>
      </c>
      <c r="Q50" s="54">
        <v>4</v>
      </c>
      <c r="R50" s="54">
        <v>2</v>
      </c>
      <c r="S50" s="54">
        <v>24</v>
      </c>
      <c r="T50" s="54">
        <v>6</v>
      </c>
      <c r="U50" s="54">
        <v>23</v>
      </c>
      <c r="V50" s="54">
        <v>7</v>
      </c>
      <c r="W50" s="54">
        <v>10</v>
      </c>
      <c r="X50" s="54">
        <v>12</v>
      </c>
      <c r="Y50" s="54">
        <v>4</v>
      </c>
      <c r="Z50" s="54">
        <v>32</v>
      </c>
      <c r="AA50" s="54">
        <v>22</v>
      </c>
      <c r="AB50" s="54">
        <v>6</v>
      </c>
      <c r="AC50" s="54">
        <v>6</v>
      </c>
      <c r="AD50" s="54">
        <v>9</v>
      </c>
      <c r="AE50" s="54">
        <v>1</v>
      </c>
      <c r="AF50" s="54">
        <v>5</v>
      </c>
      <c r="AG50" s="54">
        <v>34</v>
      </c>
      <c r="AH50" s="54">
        <v>4</v>
      </c>
      <c r="AI50" s="54">
        <v>16</v>
      </c>
      <c r="AJ50" s="149" t="s">
        <v>265</v>
      </c>
      <c r="AK50" s="149" t="s">
        <v>269</v>
      </c>
    </row>
    <row r="51" spans="1:37" ht="30">
      <c r="A51" s="308"/>
      <c r="B51" s="223" t="s">
        <v>75</v>
      </c>
      <c r="C51" s="326"/>
      <c r="D51" s="159" t="s">
        <v>281</v>
      </c>
      <c r="E51" s="160">
        <v>26288</v>
      </c>
      <c r="F51" s="54">
        <v>8089</v>
      </c>
      <c r="G51" s="54">
        <v>752</v>
      </c>
      <c r="H51" s="54">
        <v>400</v>
      </c>
      <c r="I51" s="54">
        <v>283</v>
      </c>
      <c r="J51" s="54">
        <v>1057</v>
      </c>
      <c r="K51" s="54">
        <v>165</v>
      </c>
      <c r="L51" s="54">
        <v>673</v>
      </c>
      <c r="M51" s="54">
        <v>759</v>
      </c>
      <c r="N51" s="54">
        <v>193</v>
      </c>
      <c r="O51" s="54">
        <v>237</v>
      </c>
      <c r="P51" s="54">
        <v>2015</v>
      </c>
      <c r="Q51" s="54">
        <v>217</v>
      </c>
      <c r="R51" s="54">
        <v>210</v>
      </c>
      <c r="S51" s="54">
        <v>1196</v>
      </c>
      <c r="T51" s="54">
        <v>329</v>
      </c>
      <c r="U51" s="54">
        <v>1325</v>
      </c>
      <c r="V51" s="54">
        <v>348</v>
      </c>
      <c r="W51" s="54">
        <v>304</v>
      </c>
      <c r="X51" s="54">
        <v>519</v>
      </c>
      <c r="Y51" s="54">
        <v>196</v>
      </c>
      <c r="Z51" s="54">
        <v>1793</v>
      </c>
      <c r="AA51" s="54">
        <v>952</v>
      </c>
      <c r="AB51" s="54">
        <v>507</v>
      </c>
      <c r="AC51" s="54">
        <v>529</v>
      </c>
      <c r="AD51" s="54">
        <v>216</v>
      </c>
      <c r="AE51" s="54">
        <v>18</v>
      </c>
      <c r="AF51" s="54">
        <v>424</v>
      </c>
      <c r="AG51" s="54">
        <v>1641</v>
      </c>
      <c r="AH51" s="54">
        <v>134</v>
      </c>
      <c r="AI51" s="54">
        <v>530</v>
      </c>
      <c r="AJ51" s="154" t="s">
        <v>233</v>
      </c>
      <c r="AK51" s="54"/>
    </row>
    <row r="52" spans="1:37" ht="15">
      <c r="A52" s="308"/>
      <c r="B52" s="223" t="s">
        <v>102</v>
      </c>
      <c r="C52" s="327"/>
      <c r="D52" s="161"/>
      <c r="E52" s="155">
        <f>(E50/E51)*1000</f>
        <v>19.8950091296409</v>
      </c>
      <c r="F52" s="155">
        <f>(F50/F51)*1000</f>
        <v>21.757942885399927</v>
      </c>
      <c r="G52" s="155">
        <f>(G50/G51)*1000</f>
        <v>18.617021276595743</v>
      </c>
      <c r="H52" s="155">
        <f aca="true" t="shared" si="19" ref="H52:Z52">(H50/H51)*1000</f>
        <v>27.5</v>
      </c>
      <c r="I52" s="155">
        <f t="shared" si="19"/>
        <v>21.20141342756184</v>
      </c>
      <c r="J52" s="155">
        <f t="shared" si="19"/>
        <v>20.813623462630087</v>
      </c>
      <c r="K52" s="155">
        <f t="shared" si="19"/>
        <v>24.242424242424242</v>
      </c>
      <c r="L52" s="155">
        <f t="shared" si="19"/>
        <v>13.372956909361069</v>
      </c>
      <c r="M52" s="155">
        <f t="shared" si="19"/>
        <v>18.44532279314888</v>
      </c>
      <c r="N52" s="155">
        <f t="shared" si="19"/>
        <v>5.181347150259067</v>
      </c>
      <c r="O52" s="155">
        <f t="shared" si="19"/>
        <v>8.438818565400844</v>
      </c>
      <c r="P52" s="155">
        <f t="shared" si="19"/>
        <v>15.384615384615385</v>
      </c>
      <c r="Q52" s="155">
        <f t="shared" si="19"/>
        <v>18.433179723502302</v>
      </c>
      <c r="R52" s="155">
        <f t="shared" si="19"/>
        <v>9.523809523809526</v>
      </c>
      <c r="S52" s="155">
        <f t="shared" si="19"/>
        <v>20.066889632107024</v>
      </c>
      <c r="T52" s="155">
        <f t="shared" si="19"/>
        <v>18.2370820668693</v>
      </c>
      <c r="U52" s="155">
        <f t="shared" si="19"/>
        <v>17.358490566037734</v>
      </c>
      <c r="V52" s="155">
        <f t="shared" si="19"/>
        <v>20.114942528735632</v>
      </c>
      <c r="W52" s="155">
        <f t="shared" si="19"/>
        <v>32.89473684210526</v>
      </c>
      <c r="X52" s="155">
        <f t="shared" si="19"/>
        <v>23.12138728323699</v>
      </c>
      <c r="Y52" s="155">
        <f t="shared" si="19"/>
        <v>20.408163265306122</v>
      </c>
      <c r="Z52" s="155">
        <f t="shared" si="19"/>
        <v>17.84718349135527</v>
      </c>
      <c r="AA52" s="155">
        <f>(AA50/AA51)*1000</f>
        <v>23.10924369747899</v>
      </c>
      <c r="AB52" s="155">
        <f aca="true" t="shared" si="20" ref="AB52:AI52">(AB50/AB51)*1000</f>
        <v>11.834319526627219</v>
      </c>
      <c r="AC52" s="155">
        <f t="shared" si="20"/>
        <v>11.342155009451796</v>
      </c>
      <c r="AD52" s="155">
        <f t="shared" si="20"/>
        <v>41.666666666666664</v>
      </c>
      <c r="AE52" s="155">
        <f t="shared" si="20"/>
        <v>55.55555555555555</v>
      </c>
      <c r="AF52" s="155">
        <f t="shared" si="20"/>
        <v>11.79245283018868</v>
      </c>
      <c r="AG52" s="155">
        <f t="shared" si="20"/>
        <v>20.719073735527115</v>
      </c>
      <c r="AH52" s="155">
        <f t="shared" si="20"/>
        <v>29.850746268656717</v>
      </c>
      <c r="AI52" s="155">
        <f t="shared" si="20"/>
        <v>30.18867924528302</v>
      </c>
      <c r="AJ52" s="149"/>
      <c r="AK52" s="54"/>
    </row>
    <row r="53" spans="1:37" ht="60">
      <c r="A53" s="308"/>
      <c r="B53" s="222" t="s">
        <v>124</v>
      </c>
      <c r="C53" s="304">
        <v>2009</v>
      </c>
      <c r="D53" s="151"/>
      <c r="E53" s="54">
        <v>541</v>
      </c>
      <c r="F53" s="54">
        <v>178</v>
      </c>
      <c r="G53" s="54">
        <v>16</v>
      </c>
      <c r="H53" s="54">
        <v>12</v>
      </c>
      <c r="I53" s="54">
        <v>4</v>
      </c>
      <c r="J53" s="54">
        <v>31</v>
      </c>
      <c r="K53" s="54">
        <v>1</v>
      </c>
      <c r="L53" s="54">
        <v>8</v>
      </c>
      <c r="M53" s="54">
        <v>17</v>
      </c>
      <c r="N53" s="54">
        <v>3</v>
      </c>
      <c r="O53" s="54">
        <v>5</v>
      </c>
      <c r="P53" s="54">
        <v>22</v>
      </c>
      <c r="Q53" s="54">
        <v>7</v>
      </c>
      <c r="R53" s="54">
        <v>0</v>
      </c>
      <c r="S53" s="54">
        <v>25</v>
      </c>
      <c r="T53" s="54">
        <v>3</v>
      </c>
      <c r="U53" s="54">
        <v>31</v>
      </c>
      <c r="V53" s="54">
        <v>12</v>
      </c>
      <c r="W53" s="54">
        <v>7</v>
      </c>
      <c r="X53" s="54">
        <v>13</v>
      </c>
      <c r="Y53" s="54">
        <v>2</v>
      </c>
      <c r="Z53" s="54">
        <v>28</v>
      </c>
      <c r="AA53" s="54">
        <v>29</v>
      </c>
      <c r="AB53" s="54">
        <v>5</v>
      </c>
      <c r="AC53" s="54">
        <v>6</v>
      </c>
      <c r="AD53" s="54">
        <v>8</v>
      </c>
      <c r="AE53" s="54">
        <v>0</v>
      </c>
      <c r="AF53" s="54">
        <v>11</v>
      </c>
      <c r="AG53" s="54">
        <v>35</v>
      </c>
      <c r="AH53" s="54">
        <v>1</v>
      </c>
      <c r="AI53" s="54">
        <v>13</v>
      </c>
      <c r="AJ53" s="149" t="s">
        <v>265</v>
      </c>
      <c r="AK53" s="149" t="s">
        <v>282</v>
      </c>
    </row>
    <row r="54" spans="1:37" ht="30">
      <c r="A54" s="308"/>
      <c r="B54" s="222" t="s">
        <v>75</v>
      </c>
      <c r="C54" s="324"/>
      <c r="D54" s="157"/>
      <c r="E54" s="54">
        <v>25621</v>
      </c>
      <c r="F54" s="54">
        <v>7760</v>
      </c>
      <c r="G54" s="54">
        <v>684</v>
      </c>
      <c r="H54" s="54">
        <v>362</v>
      </c>
      <c r="I54" s="54">
        <v>267</v>
      </c>
      <c r="J54" s="54">
        <v>1355</v>
      </c>
      <c r="K54" s="54">
        <v>173</v>
      </c>
      <c r="L54" s="54">
        <v>730</v>
      </c>
      <c r="M54" s="54">
        <v>693</v>
      </c>
      <c r="N54" s="54">
        <v>197</v>
      </c>
      <c r="O54" s="54">
        <v>259</v>
      </c>
      <c r="P54" s="54">
        <v>1959</v>
      </c>
      <c r="Q54" s="54">
        <v>196</v>
      </c>
      <c r="R54" s="54">
        <v>208</v>
      </c>
      <c r="S54" s="54">
        <v>1130</v>
      </c>
      <c r="T54" s="54">
        <v>354</v>
      </c>
      <c r="U54" s="54">
        <v>1261</v>
      </c>
      <c r="V54" s="54">
        <v>403</v>
      </c>
      <c r="W54" s="54">
        <v>315</v>
      </c>
      <c r="X54" s="54">
        <v>506</v>
      </c>
      <c r="Y54" s="54">
        <v>184</v>
      </c>
      <c r="Z54" s="54">
        <v>1702</v>
      </c>
      <c r="AA54" s="54">
        <v>1027</v>
      </c>
      <c r="AB54" s="54">
        <v>478</v>
      </c>
      <c r="AC54" s="54">
        <v>491</v>
      </c>
      <c r="AD54" s="54">
        <v>202</v>
      </c>
      <c r="AE54" s="54">
        <v>14</v>
      </c>
      <c r="AF54" s="54">
        <v>356</v>
      </c>
      <c r="AG54" s="54">
        <v>1483</v>
      </c>
      <c r="AH54" s="54">
        <v>63</v>
      </c>
      <c r="AI54" s="54">
        <v>534</v>
      </c>
      <c r="AJ54" s="149" t="s">
        <v>283</v>
      </c>
      <c r="AK54" s="54"/>
    </row>
    <row r="55" spans="1:37" ht="15">
      <c r="A55" s="308"/>
      <c r="B55" s="222" t="s">
        <v>102</v>
      </c>
      <c r="C55" s="325"/>
      <c r="D55" s="158"/>
      <c r="E55" s="155">
        <f>(E53/E54)*1000</f>
        <v>21.115491198626128</v>
      </c>
      <c r="F55" s="155">
        <f>(F53/F54)*1000</f>
        <v>22.938144329896904</v>
      </c>
      <c r="G55" s="155">
        <f>(G53/G54)*1000</f>
        <v>23.391812865497073</v>
      </c>
      <c r="H55" s="155">
        <f aca="true" t="shared" si="21" ref="H55:Z55">(H53/H54)*1000</f>
        <v>33.14917127071823</v>
      </c>
      <c r="I55" s="155">
        <f t="shared" si="21"/>
        <v>14.9812734082397</v>
      </c>
      <c r="J55" s="155">
        <f t="shared" si="21"/>
        <v>22.87822878228782</v>
      </c>
      <c r="K55" s="155">
        <f t="shared" si="21"/>
        <v>5.780346820809248</v>
      </c>
      <c r="L55" s="155">
        <f t="shared" si="21"/>
        <v>10.95890410958904</v>
      </c>
      <c r="M55" s="155">
        <f t="shared" si="21"/>
        <v>24.53102453102453</v>
      </c>
      <c r="N55" s="155">
        <f t="shared" si="21"/>
        <v>15.228426395939087</v>
      </c>
      <c r="O55" s="155">
        <f t="shared" si="21"/>
        <v>19.305019305019304</v>
      </c>
      <c r="P55" s="155">
        <f t="shared" si="21"/>
        <v>11.230219499744768</v>
      </c>
      <c r="Q55" s="155">
        <f t="shared" si="21"/>
        <v>35.714285714285715</v>
      </c>
      <c r="R55" s="155">
        <f t="shared" si="21"/>
        <v>0</v>
      </c>
      <c r="S55" s="155">
        <f t="shared" si="21"/>
        <v>22.123893805309734</v>
      </c>
      <c r="T55" s="155">
        <f t="shared" si="21"/>
        <v>8.474576271186441</v>
      </c>
      <c r="U55" s="155">
        <f t="shared" si="21"/>
        <v>24.58366375892149</v>
      </c>
      <c r="V55" s="155">
        <f t="shared" si="21"/>
        <v>29.77667493796526</v>
      </c>
      <c r="W55" s="155">
        <f t="shared" si="21"/>
        <v>22.22222222222222</v>
      </c>
      <c r="X55" s="155">
        <f t="shared" si="21"/>
        <v>25.691699604743082</v>
      </c>
      <c r="Y55" s="155">
        <f t="shared" si="21"/>
        <v>10.869565217391305</v>
      </c>
      <c r="Z55" s="155">
        <f t="shared" si="21"/>
        <v>16.45123384253819</v>
      </c>
      <c r="AA55" s="155">
        <f>(AA53/AA54)*1000</f>
        <v>28.237585199610514</v>
      </c>
      <c r="AB55" s="155">
        <f aca="true" t="shared" si="22" ref="AB55:AI55">(AB53/AB54)*1000</f>
        <v>10.460251046025103</v>
      </c>
      <c r="AC55" s="155">
        <f t="shared" si="22"/>
        <v>12.219959266802444</v>
      </c>
      <c r="AD55" s="155">
        <f t="shared" si="22"/>
        <v>39.603960396039604</v>
      </c>
      <c r="AE55" s="155">
        <f t="shared" si="22"/>
        <v>0</v>
      </c>
      <c r="AF55" s="155">
        <f t="shared" si="22"/>
        <v>30.89887640449438</v>
      </c>
      <c r="AG55" s="155">
        <f t="shared" si="22"/>
        <v>23.600809170600137</v>
      </c>
      <c r="AH55" s="155">
        <f t="shared" si="22"/>
        <v>15.873015873015872</v>
      </c>
      <c r="AI55" s="155">
        <f t="shared" si="22"/>
        <v>24.344569288389515</v>
      </c>
      <c r="AJ55" s="149"/>
      <c r="AK55" s="54"/>
    </row>
    <row r="56" spans="1:37" ht="60">
      <c r="A56" s="308"/>
      <c r="B56" s="223" t="s">
        <v>124</v>
      </c>
      <c r="C56" s="307">
        <v>2010</v>
      </c>
      <c r="D56" s="156"/>
      <c r="E56" s="54">
        <v>309</v>
      </c>
      <c r="F56" s="54">
        <v>108</v>
      </c>
      <c r="G56" s="54">
        <v>10</v>
      </c>
      <c r="H56" s="54">
        <v>3</v>
      </c>
      <c r="I56" s="54">
        <v>5</v>
      </c>
      <c r="J56" s="54">
        <v>13</v>
      </c>
      <c r="K56" s="54">
        <v>1</v>
      </c>
      <c r="L56" s="54">
        <v>6</v>
      </c>
      <c r="M56" s="54">
        <v>13</v>
      </c>
      <c r="N56" s="54">
        <v>2</v>
      </c>
      <c r="O56" s="54">
        <v>4</v>
      </c>
      <c r="P56" s="54">
        <v>14</v>
      </c>
      <c r="Q56" s="54">
        <v>5</v>
      </c>
      <c r="R56" s="54">
        <v>0</v>
      </c>
      <c r="S56" s="54">
        <v>15</v>
      </c>
      <c r="T56" s="54">
        <v>1</v>
      </c>
      <c r="U56" s="54">
        <v>18</v>
      </c>
      <c r="V56" s="54">
        <v>4</v>
      </c>
      <c r="W56" s="54">
        <v>3</v>
      </c>
      <c r="X56" s="54">
        <v>6</v>
      </c>
      <c r="Y56" s="54">
        <v>1</v>
      </c>
      <c r="Z56" s="54">
        <v>7</v>
      </c>
      <c r="AA56" s="54">
        <v>11</v>
      </c>
      <c r="AB56" s="54">
        <v>4</v>
      </c>
      <c r="AC56" s="54">
        <v>4</v>
      </c>
      <c r="AD56" s="54">
        <v>7</v>
      </c>
      <c r="AE56" s="54">
        <v>0</v>
      </c>
      <c r="AF56" s="54">
        <v>6</v>
      </c>
      <c r="AG56" s="54">
        <v>29</v>
      </c>
      <c r="AH56" s="54">
        <v>0</v>
      </c>
      <c r="AI56" s="54">
        <v>8</v>
      </c>
      <c r="AJ56" s="149" t="s">
        <v>283</v>
      </c>
      <c r="AK56" s="149" t="s">
        <v>284</v>
      </c>
    </row>
    <row r="57" spans="1:37" ht="30">
      <c r="A57" s="308"/>
      <c r="B57" s="223" t="s">
        <v>75</v>
      </c>
      <c r="C57" s="326"/>
      <c r="D57" s="159"/>
      <c r="E57" s="160">
        <v>26288</v>
      </c>
      <c r="F57" s="54">
        <v>8089</v>
      </c>
      <c r="G57" s="54">
        <v>752</v>
      </c>
      <c r="H57" s="54">
        <v>400</v>
      </c>
      <c r="I57" s="54">
        <v>283</v>
      </c>
      <c r="J57" s="54">
        <v>1057</v>
      </c>
      <c r="K57" s="54">
        <v>165</v>
      </c>
      <c r="L57" s="54">
        <v>673</v>
      </c>
      <c r="M57" s="54">
        <v>759</v>
      </c>
      <c r="N57" s="54">
        <v>193</v>
      </c>
      <c r="O57" s="54">
        <v>237</v>
      </c>
      <c r="P57" s="54">
        <v>2015</v>
      </c>
      <c r="Q57" s="54">
        <v>217</v>
      </c>
      <c r="R57" s="54">
        <v>210</v>
      </c>
      <c r="S57" s="54">
        <v>1196</v>
      </c>
      <c r="T57" s="54">
        <v>329</v>
      </c>
      <c r="U57" s="54">
        <v>1325</v>
      </c>
      <c r="V57" s="54">
        <v>348</v>
      </c>
      <c r="W57" s="54">
        <v>304</v>
      </c>
      <c r="X57" s="54">
        <v>519</v>
      </c>
      <c r="Y57" s="54">
        <v>196</v>
      </c>
      <c r="Z57" s="54">
        <v>1793</v>
      </c>
      <c r="AA57" s="54">
        <v>952</v>
      </c>
      <c r="AB57" s="54">
        <v>507</v>
      </c>
      <c r="AC57" s="54">
        <v>529</v>
      </c>
      <c r="AD57" s="54">
        <v>216</v>
      </c>
      <c r="AE57" s="54">
        <v>18</v>
      </c>
      <c r="AF57" s="54">
        <v>424</v>
      </c>
      <c r="AG57" s="54">
        <v>1641</v>
      </c>
      <c r="AH57" s="54">
        <v>134</v>
      </c>
      <c r="AI57" s="54">
        <v>530</v>
      </c>
      <c r="AJ57" s="149" t="s">
        <v>283</v>
      </c>
      <c r="AK57" s="54"/>
    </row>
    <row r="58" spans="1:37" ht="15">
      <c r="A58" s="308"/>
      <c r="B58" s="223" t="s">
        <v>102</v>
      </c>
      <c r="C58" s="327"/>
      <c r="D58" s="161"/>
      <c r="E58" s="155">
        <f>(E56/E57)*1000</f>
        <v>11.754412659768716</v>
      </c>
      <c r="F58" s="155">
        <f>(F56/F57)*1000</f>
        <v>13.3514649524045</v>
      </c>
      <c r="G58" s="155">
        <f>(G56/G57)*1000</f>
        <v>13.297872340425531</v>
      </c>
      <c r="H58" s="155">
        <f aca="true" t="shared" si="23" ref="H58:Z58">(H56/H57)*1000</f>
        <v>7.5</v>
      </c>
      <c r="I58" s="155">
        <f t="shared" si="23"/>
        <v>17.6678445229682</v>
      </c>
      <c r="J58" s="155">
        <f t="shared" si="23"/>
        <v>12.298959318826869</v>
      </c>
      <c r="K58" s="155">
        <f t="shared" si="23"/>
        <v>6.0606060606060606</v>
      </c>
      <c r="L58" s="155">
        <f t="shared" si="23"/>
        <v>8.915304606240714</v>
      </c>
      <c r="M58" s="155">
        <f t="shared" si="23"/>
        <v>17.127799736495387</v>
      </c>
      <c r="N58" s="155">
        <f t="shared" si="23"/>
        <v>10.362694300518134</v>
      </c>
      <c r="O58" s="155">
        <f t="shared" si="23"/>
        <v>16.877637130801688</v>
      </c>
      <c r="P58" s="155">
        <f t="shared" si="23"/>
        <v>6.947890818858561</v>
      </c>
      <c r="Q58" s="155">
        <f t="shared" si="23"/>
        <v>23.041474654377883</v>
      </c>
      <c r="R58" s="155">
        <f t="shared" si="23"/>
        <v>0</v>
      </c>
      <c r="S58" s="155">
        <f t="shared" si="23"/>
        <v>12.54180602006689</v>
      </c>
      <c r="T58" s="155">
        <f t="shared" si="23"/>
        <v>3.0395136778115504</v>
      </c>
      <c r="U58" s="155">
        <f t="shared" si="23"/>
        <v>13.584905660377359</v>
      </c>
      <c r="V58" s="155">
        <f t="shared" si="23"/>
        <v>11.494252873563218</v>
      </c>
      <c r="W58" s="155">
        <f t="shared" si="23"/>
        <v>9.868421052631579</v>
      </c>
      <c r="X58" s="155">
        <f t="shared" si="23"/>
        <v>11.560693641618496</v>
      </c>
      <c r="Y58" s="155">
        <f t="shared" si="23"/>
        <v>5.1020408163265305</v>
      </c>
      <c r="Z58" s="155">
        <f t="shared" si="23"/>
        <v>3.9040713887339655</v>
      </c>
      <c r="AA58" s="155">
        <f>(AA56/AA57)*1000</f>
        <v>11.554621848739496</v>
      </c>
      <c r="AB58" s="155">
        <f aca="true" t="shared" si="24" ref="AB58:AI58">(AB56/AB57)*1000</f>
        <v>7.889546351084813</v>
      </c>
      <c r="AC58" s="155">
        <f t="shared" si="24"/>
        <v>7.561436672967864</v>
      </c>
      <c r="AD58" s="155">
        <f t="shared" si="24"/>
        <v>32.407407407407405</v>
      </c>
      <c r="AE58" s="155">
        <f t="shared" si="24"/>
        <v>0</v>
      </c>
      <c r="AF58" s="155">
        <f t="shared" si="24"/>
        <v>14.150943396226415</v>
      </c>
      <c r="AG58" s="155">
        <f t="shared" si="24"/>
        <v>17.672151127361364</v>
      </c>
      <c r="AH58" s="155">
        <f t="shared" si="24"/>
        <v>0</v>
      </c>
      <c r="AI58" s="155">
        <f t="shared" si="24"/>
        <v>15.09433962264151</v>
      </c>
      <c r="AJ58" s="149"/>
      <c r="AK58" s="54"/>
    </row>
    <row r="59" spans="1:37" ht="89.25">
      <c r="A59" s="334" t="s">
        <v>755</v>
      </c>
      <c r="B59" s="170" t="s">
        <v>131</v>
      </c>
      <c r="C59" s="310">
        <v>2005</v>
      </c>
      <c r="D59" s="348"/>
      <c r="E59" s="162" t="s">
        <v>285</v>
      </c>
      <c r="F59" s="162" t="s">
        <v>285</v>
      </c>
      <c r="G59" s="162" t="s">
        <v>285</v>
      </c>
      <c r="H59" s="162" t="s">
        <v>286</v>
      </c>
      <c r="I59" s="162" t="s">
        <v>287</v>
      </c>
      <c r="J59" s="162" t="s">
        <v>285</v>
      </c>
      <c r="K59" s="162" t="s">
        <v>288</v>
      </c>
      <c r="L59" s="162" t="s">
        <v>289</v>
      </c>
      <c r="M59" s="162" t="s">
        <v>285</v>
      </c>
      <c r="N59" s="162" t="s">
        <v>288</v>
      </c>
      <c r="O59" s="162" t="s">
        <v>290</v>
      </c>
      <c r="P59" s="162" t="s">
        <v>285</v>
      </c>
      <c r="Q59" s="162" t="s">
        <v>285</v>
      </c>
      <c r="R59" s="162" t="s">
        <v>291</v>
      </c>
      <c r="S59" s="162" t="s">
        <v>292</v>
      </c>
      <c r="T59" s="162" t="s">
        <v>285</v>
      </c>
      <c r="U59" s="162" t="s">
        <v>293</v>
      </c>
      <c r="V59" s="162" t="s">
        <v>294</v>
      </c>
      <c r="W59" s="162" t="s">
        <v>295</v>
      </c>
      <c r="X59" s="162" t="s">
        <v>296</v>
      </c>
      <c r="Y59" s="162" t="s">
        <v>297</v>
      </c>
      <c r="Z59" s="162" t="s">
        <v>298</v>
      </c>
      <c r="AA59" s="162" t="s">
        <v>299</v>
      </c>
      <c r="AB59" s="162" t="s">
        <v>300</v>
      </c>
      <c r="AC59" s="162" t="s">
        <v>285</v>
      </c>
      <c r="AD59" s="162" t="s">
        <v>301</v>
      </c>
      <c r="AE59" s="162" t="s">
        <v>302</v>
      </c>
      <c r="AF59" s="162" t="s">
        <v>295</v>
      </c>
      <c r="AG59" s="162" t="s">
        <v>303</v>
      </c>
      <c r="AH59" s="162" t="s">
        <v>302</v>
      </c>
      <c r="AI59" s="162" t="s">
        <v>285</v>
      </c>
      <c r="AJ59" s="149" t="s">
        <v>233</v>
      </c>
      <c r="AK59" s="162" t="s">
        <v>304</v>
      </c>
    </row>
    <row r="60" spans="1:37" ht="15">
      <c r="A60" s="335"/>
      <c r="B60" s="170" t="s">
        <v>756</v>
      </c>
      <c r="C60" s="313"/>
      <c r="D60" s="309"/>
      <c r="E60" s="162">
        <v>143</v>
      </c>
      <c r="F60" s="162">
        <v>53</v>
      </c>
      <c r="G60" s="162">
        <v>5</v>
      </c>
      <c r="H60" s="162">
        <v>2</v>
      </c>
      <c r="I60" s="162">
        <v>2</v>
      </c>
      <c r="J60" s="162">
        <v>8</v>
      </c>
      <c r="K60" s="162"/>
      <c r="L60" s="162">
        <v>3</v>
      </c>
      <c r="M60" s="162">
        <v>4</v>
      </c>
      <c r="N60" s="162"/>
      <c r="O60" s="162">
        <v>1</v>
      </c>
      <c r="P60" s="162">
        <v>9</v>
      </c>
      <c r="Q60" s="162">
        <v>2</v>
      </c>
      <c r="R60" s="162">
        <v>4</v>
      </c>
      <c r="S60" s="162">
        <v>4</v>
      </c>
      <c r="T60" s="162">
        <v>9</v>
      </c>
      <c r="U60" s="162">
        <v>5</v>
      </c>
      <c r="V60" s="162">
        <v>2</v>
      </c>
      <c r="W60" s="162">
        <v>3</v>
      </c>
      <c r="X60" s="162">
        <v>3</v>
      </c>
      <c r="Y60" s="162">
        <v>1</v>
      </c>
      <c r="Z60" s="162">
        <v>6</v>
      </c>
      <c r="AA60" s="162">
        <v>5</v>
      </c>
      <c r="AB60" s="162">
        <v>6</v>
      </c>
      <c r="AC60" s="162">
        <v>3</v>
      </c>
      <c r="AD60" s="162">
        <v>1</v>
      </c>
      <c r="AE60" s="162"/>
      <c r="AF60" s="162">
        <v>2</v>
      </c>
      <c r="AG60" s="162">
        <v>11</v>
      </c>
      <c r="AH60" s="162"/>
      <c r="AI60" s="162">
        <v>7</v>
      </c>
      <c r="AJ60" s="149"/>
      <c r="AK60" s="54"/>
    </row>
    <row r="61" spans="1:37" ht="38.25">
      <c r="A61" s="335"/>
      <c r="B61" s="170" t="s">
        <v>132</v>
      </c>
      <c r="C61" s="313"/>
      <c r="D61" s="309"/>
      <c r="E61" s="163" t="s">
        <v>305</v>
      </c>
      <c r="F61" s="163" t="s">
        <v>305</v>
      </c>
      <c r="G61" s="162" t="s">
        <v>306</v>
      </c>
      <c r="H61" s="162" t="s">
        <v>307</v>
      </c>
      <c r="I61" s="162" t="s">
        <v>285</v>
      </c>
      <c r="J61" s="162" t="s">
        <v>308</v>
      </c>
      <c r="K61" s="162" t="s">
        <v>288</v>
      </c>
      <c r="L61" s="162" t="s">
        <v>285</v>
      </c>
      <c r="M61" s="162" t="s">
        <v>299</v>
      </c>
      <c r="N61" s="162" t="s">
        <v>288</v>
      </c>
      <c r="O61" s="162" t="s">
        <v>309</v>
      </c>
      <c r="P61" s="162" t="s">
        <v>310</v>
      </c>
      <c r="Q61" s="162" t="s">
        <v>302</v>
      </c>
      <c r="R61" s="162" t="s">
        <v>311</v>
      </c>
      <c r="S61" s="162" t="s">
        <v>312</v>
      </c>
      <c r="T61" s="162" t="s">
        <v>311</v>
      </c>
      <c r="U61" s="162" t="s">
        <v>313</v>
      </c>
      <c r="V61" s="162" t="s">
        <v>314</v>
      </c>
      <c r="W61" s="162" t="s">
        <v>299</v>
      </c>
      <c r="X61" s="162" t="s">
        <v>315</v>
      </c>
      <c r="Y61" s="162" t="s">
        <v>316</v>
      </c>
      <c r="Z61" s="162" t="s">
        <v>317</v>
      </c>
      <c r="AA61" s="162" t="s">
        <v>318</v>
      </c>
      <c r="AB61" s="162" t="s">
        <v>289</v>
      </c>
      <c r="AC61" s="162" t="s">
        <v>319</v>
      </c>
      <c r="AD61" s="162" t="s">
        <v>299</v>
      </c>
      <c r="AE61" s="162" t="s">
        <v>302</v>
      </c>
      <c r="AF61" s="162" t="s">
        <v>320</v>
      </c>
      <c r="AG61" s="162" t="s">
        <v>308</v>
      </c>
      <c r="AH61" s="162" t="s">
        <v>302</v>
      </c>
      <c r="AI61" s="162" t="s">
        <v>306</v>
      </c>
      <c r="AJ61" s="149" t="s">
        <v>233</v>
      </c>
      <c r="AK61" s="54"/>
    </row>
    <row r="62" spans="1:37" ht="15">
      <c r="A62" s="335"/>
      <c r="B62" s="170" t="s">
        <v>757</v>
      </c>
      <c r="C62" s="313"/>
      <c r="D62" s="309"/>
      <c r="E62" s="162">
        <v>79</v>
      </c>
      <c r="F62" s="163" t="s">
        <v>321</v>
      </c>
      <c r="G62" s="162">
        <v>3</v>
      </c>
      <c r="H62" s="162">
        <v>1</v>
      </c>
      <c r="I62" s="162">
        <v>1</v>
      </c>
      <c r="J62" s="162">
        <v>5</v>
      </c>
      <c r="K62" s="162"/>
      <c r="L62" s="162">
        <v>2</v>
      </c>
      <c r="M62" s="162">
        <v>2</v>
      </c>
      <c r="N62" s="162"/>
      <c r="O62" s="162">
        <v>1</v>
      </c>
      <c r="P62" s="162">
        <v>5</v>
      </c>
      <c r="Q62" s="162"/>
      <c r="R62" s="162">
        <v>1</v>
      </c>
      <c r="S62" s="162">
        <v>3</v>
      </c>
      <c r="T62" s="162">
        <v>2</v>
      </c>
      <c r="U62" s="162">
        <v>3</v>
      </c>
      <c r="V62" s="162">
        <v>1</v>
      </c>
      <c r="W62" s="162">
        <v>2</v>
      </c>
      <c r="X62" s="162">
        <v>3</v>
      </c>
      <c r="Y62" s="162">
        <v>1</v>
      </c>
      <c r="Z62" s="162">
        <v>6</v>
      </c>
      <c r="AA62" s="162">
        <v>5</v>
      </c>
      <c r="AB62" s="162">
        <v>2</v>
      </c>
      <c r="AC62" s="162">
        <v>2</v>
      </c>
      <c r="AD62" s="162">
        <v>1</v>
      </c>
      <c r="AE62" s="162"/>
      <c r="AF62" s="162">
        <v>1</v>
      </c>
      <c r="AG62" s="162">
        <v>11</v>
      </c>
      <c r="AH62" s="162"/>
      <c r="AI62" s="162">
        <v>2</v>
      </c>
      <c r="AJ62" s="149"/>
      <c r="AK62" s="54"/>
    </row>
    <row r="63" spans="1:37" ht="63.75">
      <c r="A63" s="335"/>
      <c r="B63" s="170" t="s">
        <v>133</v>
      </c>
      <c r="C63" s="313"/>
      <c r="D63" s="309"/>
      <c r="E63" s="163" t="s">
        <v>296</v>
      </c>
      <c r="F63" s="163" t="s">
        <v>296</v>
      </c>
      <c r="G63" s="162" t="s">
        <v>299</v>
      </c>
      <c r="H63" s="162" t="s">
        <v>322</v>
      </c>
      <c r="I63" s="162" t="s">
        <v>296</v>
      </c>
      <c r="J63" s="162" t="s">
        <v>323</v>
      </c>
      <c r="K63" s="162" t="s">
        <v>288</v>
      </c>
      <c r="L63" s="162" t="s">
        <v>319</v>
      </c>
      <c r="M63" s="162" t="s">
        <v>294</v>
      </c>
      <c r="N63" s="162" t="s">
        <v>288</v>
      </c>
      <c r="O63" s="162" t="s">
        <v>317</v>
      </c>
      <c r="P63" s="162" t="s">
        <v>324</v>
      </c>
      <c r="Q63" s="162" t="s">
        <v>302</v>
      </c>
      <c r="R63" s="162" t="s">
        <v>302</v>
      </c>
      <c r="S63" s="162" t="s">
        <v>299</v>
      </c>
      <c r="T63" s="162" t="s">
        <v>325</v>
      </c>
      <c r="U63" s="162" t="s">
        <v>294</v>
      </c>
      <c r="V63" s="162" t="s">
        <v>299</v>
      </c>
      <c r="W63" s="162" t="s">
        <v>294</v>
      </c>
      <c r="X63" s="162" t="s">
        <v>326</v>
      </c>
      <c r="Y63" s="162" t="s">
        <v>327</v>
      </c>
      <c r="Z63" s="162" t="s">
        <v>328</v>
      </c>
      <c r="AA63" s="162" t="s">
        <v>317</v>
      </c>
      <c r="AB63" s="162" t="s">
        <v>294</v>
      </c>
      <c r="AC63" s="162" t="s">
        <v>299</v>
      </c>
      <c r="AD63" s="162" t="s">
        <v>329</v>
      </c>
      <c r="AE63" s="162" t="s">
        <v>302</v>
      </c>
      <c r="AF63" s="162" t="s">
        <v>294</v>
      </c>
      <c r="AG63" s="162" t="s">
        <v>330</v>
      </c>
      <c r="AH63" s="162" t="s">
        <v>302</v>
      </c>
      <c r="AI63" s="162" t="s">
        <v>331</v>
      </c>
      <c r="AJ63" s="149" t="s">
        <v>233</v>
      </c>
      <c r="AK63" s="54"/>
    </row>
    <row r="64" spans="1:37" ht="15">
      <c r="A64" s="335"/>
      <c r="B64" s="170" t="s">
        <v>758</v>
      </c>
      <c r="C64" s="313"/>
      <c r="D64" s="309"/>
      <c r="E64" s="162">
        <v>51</v>
      </c>
      <c r="F64" s="162">
        <v>22</v>
      </c>
      <c r="G64" s="162">
        <v>2</v>
      </c>
      <c r="H64" s="162">
        <v>1</v>
      </c>
      <c r="I64" s="162">
        <v>1</v>
      </c>
      <c r="J64" s="162">
        <v>3</v>
      </c>
      <c r="K64" s="162"/>
      <c r="L64" s="162">
        <v>1</v>
      </c>
      <c r="M64" s="162">
        <v>2</v>
      </c>
      <c r="N64" s="162"/>
      <c r="O64" s="162">
        <v>1</v>
      </c>
      <c r="P64" s="162">
        <v>4</v>
      </c>
      <c r="Q64" s="162"/>
      <c r="R64" s="162"/>
      <c r="S64" s="162">
        <v>2</v>
      </c>
      <c r="T64" s="162">
        <v>1</v>
      </c>
      <c r="U64" s="162">
        <v>2</v>
      </c>
      <c r="V64" s="162">
        <v>1</v>
      </c>
      <c r="W64" s="162">
        <v>1</v>
      </c>
      <c r="X64" s="162">
        <v>3</v>
      </c>
      <c r="Y64" s="162">
        <v>1</v>
      </c>
      <c r="Z64" s="162">
        <v>4</v>
      </c>
      <c r="AA64" s="162">
        <v>2</v>
      </c>
      <c r="AB64" s="162">
        <v>1</v>
      </c>
      <c r="AC64" s="162">
        <v>1</v>
      </c>
      <c r="AD64" s="162">
        <v>1</v>
      </c>
      <c r="AE64" s="162"/>
      <c r="AF64" s="162">
        <v>1</v>
      </c>
      <c r="AG64" s="162">
        <v>6</v>
      </c>
      <c r="AH64" s="162"/>
      <c r="AI64" s="162">
        <v>2</v>
      </c>
      <c r="AJ64" s="149"/>
      <c r="AK64" s="54"/>
    </row>
    <row r="65" spans="1:37" ht="51">
      <c r="A65" s="335"/>
      <c r="B65" s="170" t="s">
        <v>134</v>
      </c>
      <c r="C65" s="313"/>
      <c r="D65" s="309"/>
      <c r="E65" s="163" t="s">
        <v>299</v>
      </c>
      <c r="F65" s="162" t="s">
        <v>332</v>
      </c>
      <c r="G65" s="162" t="s">
        <v>290</v>
      </c>
      <c r="H65" s="162" t="s">
        <v>333</v>
      </c>
      <c r="I65" s="162" t="s">
        <v>334</v>
      </c>
      <c r="J65" s="162" t="s">
        <v>335</v>
      </c>
      <c r="K65" s="162" t="s">
        <v>288</v>
      </c>
      <c r="L65" s="162" t="s">
        <v>336</v>
      </c>
      <c r="M65" s="162" t="s">
        <v>332</v>
      </c>
      <c r="N65" s="162" t="s">
        <v>288</v>
      </c>
      <c r="O65" s="162" t="s">
        <v>337</v>
      </c>
      <c r="P65" s="162" t="s">
        <v>294</v>
      </c>
      <c r="Q65" s="162" t="s">
        <v>302</v>
      </c>
      <c r="R65" s="162" t="s">
        <v>302</v>
      </c>
      <c r="S65" s="162" t="s">
        <v>307</v>
      </c>
      <c r="T65" s="162" t="s">
        <v>338</v>
      </c>
      <c r="U65" s="162" t="s">
        <v>319</v>
      </c>
      <c r="V65" s="162" t="s">
        <v>311</v>
      </c>
      <c r="W65" s="162" t="s">
        <v>339</v>
      </c>
      <c r="X65" s="162" t="s">
        <v>332</v>
      </c>
      <c r="Y65" s="162" t="s">
        <v>302</v>
      </c>
      <c r="Z65" s="162" t="s">
        <v>299</v>
      </c>
      <c r="AA65" s="162" t="s">
        <v>340</v>
      </c>
      <c r="AB65" s="162" t="s">
        <v>341</v>
      </c>
      <c r="AC65" s="162" t="s">
        <v>311</v>
      </c>
      <c r="AD65" s="162" t="s">
        <v>302</v>
      </c>
      <c r="AE65" s="162" t="s">
        <v>302</v>
      </c>
      <c r="AF65" s="162" t="s">
        <v>308</v>
      </c>
      <c r="AG65" s="162" t="s">
        <v>311</v>
      </c>
      <c r="AH65" s="162" t="s">
        <v>302</v>
      </c>
      <c r="AI65" s="162" t="s">
        <v>308</v>
      </c>
      <c r="AJ65" s="149" t="s">
        <v>233</v>
      </c>
      <c r="AK65" s="54"/>
    </row>
    <row r="66" spans="1:37" ht="15">
      <c r="A66" s="335"/>
      <c r="B66" s="170" t="s">
        <v>759</v>
      </c>
      <c r="C66" s="313"/>
      <c r="D66" s="309"/>
      <c r="E66" s="162">
        <v>36</v>
      </c>
      <c r="F66" s="162">
        <v>20</v>
      </c>
      <c r="G66" s="162">
        <v>2</v>
      </c>
      <c r="H66" s="162">
        <v>1</v>
      </c>
      <c r="I66" s="162">
        <v>1</v>
      </c>
      <c r="J66" s="162">
        <v>2</v>
      </c>
      <c r="K66" s="162"/>
      <c r="L66" s="162">
        <v>1</v>
      </c>
      <c r="M66" s="162">
        <v>1</v>
      </c>
      <c r="N66" s="162"/>
      <c r="O66" s="162">
        <v>1</v>
      </c>
      <c r="P66" s="162">
        <v>3</v>
      </c>
      <c r="Q66" s="162"/>
      <c r="R66" s="162"/>
      <c r="S66" s="162">
        <v>2</v>
      </c>
      <c r="T66" s="162">
        <v>1</v>
      </c>
      <c r="U66" s="162">
        <v>1</v>
      </c>
      <c r="V66" s="162">
        <v>1</v>
      </c>
      <c r="W66" s="162">
        <v>1</v>
      </c>
      <c r="X66" s="162">
        <v>1</v>
      </c>
      <c r="Y66" s="162"/>
      <c r="Z66" s="162">
        <v>3</v>
      </c>
      <c r="AA66" s="162">
        <v>2</v>
      </c>
      <c r="AB66" s="162">
        <v>1</v>
      </c>
      <c r="AC66" s="162">
        <v>1</v>
      </c>
      <c r="AD66" s="162"/>
      <c r="AE66" s="162"/>
      <c r="AF66" s="162">
        <v>1</v>
      </c>
      <c r="AG66" s="162">
        <v>4</v>
      </c>
      <c r="AH66" s="162"/>
      <c r="AI66" s="162">
        <v>2</v>
      </c>
      <c r="AJ66" s="149"/>
      <c r="AK66" s="54"/>
    </row>
    <row r="67" spans="1:37" ht="51">
      <c r="A67" s="335"/>
      <c r="B67" s="170" t="s">
        <v>135</v>
      </c>
      <c r="C67" s="313"/>
      <c r="D67" s="309"/>
      <c r="E67" s="162" t="s">
        <v>332</v>
      </c>
      <c r="F67" s="162" t="s">
        <v>299</v>
      </c>
      <c r="G67" s="163" t="s">
        <v>305</v>
      </c>
      <c r="H67" s="163" t="s">
        <v>305</v>
      </c>
      <c r="I67" s="162" t="s">
        <v>288</v>
      </c>
      <c r="J67" s="162" t="s">
        <v>342</v>
      </c>
      <c r="K67" s="162" t="s">
        <v>288</v>
      </c>
      <c r="L67" s="162" t="s">
        <v>311</v>
      </c>
      <c r="M67" s="162" t="s">
        <v>319</v>
      </c>
      <c r="N67" s="162" t="s">
        <v>288</v>
      </c>
      <c r="O67" s="162" t="s">
        <v>343</v>
      </c>
      <c r="P67" s="162" t="s">
        <v>299</v>
      </c>
      <c r="Q67" s="162" t="s">
        <v>302</v>
      </c>
      <c r="R67" s="162" t="s">
        <v>302</v>
      </c>
      <c r="S67" s="162" t="s">
        <v>344</v>
      </c>
      <c r="T67" s="162" t="s">
        <v>289</v>
      </c>
      <c r="U67" s="162" t="s">
        <v>345</v>
      </c>
      <c r="V67" s="162" t="s">
        <v>345</v>
      </c>
      <c r="W67" s="162" t="s">
        <v>332</v>
      </c>
      <c r="X67" s="162" t="s">
        <v>299</v>
      </c>
      <c r="Y67" s="162" t="s">
        <v>302</v>
      </c>
      <c r="Z67" s="162" t="s">
        <v>346</v>
      </c>
      <c r="AA67" s="162" t="s">
        <v>308</v>
      </c>
      <c r="AB67" s="162" t="s">
        <v>302</v>
      </c>
      <c r="AC67" s="162" t="s">
        <v>289</v>
      </c>
      <c r="AD67" s="162" t="s">
        <v>302</v>
      </c>
      <c r="AE67" s="162" t="s">
        <v>302</v>
      </c>
      <c r="AF67" s="162" t="s">
        <v>302</v>
      </c>
      <c r="AG67" s="162" t="s">
        <v>347</v>
      </c>
      <c r="AH67" s="162" t="s">
        <v>302</v>
      </c>
      <c r="AI67" s="162" t="s">
        <v>348</v>
      </c>
      <c r="AJ67" s="149" t="s">
        <v>233</v>
      </c>
      <c r="AK67" s="54"/>
    </row>
    <row r="68" spans="1:37" ht="15">
      <c r="A68" s="335"/>
      <c r="B68" s="170" t="s">
        <v>760</v>
      </c>
      <c r="C68" s="312"/>
      <c r="D68" s="309"/>
      <c r="E68" s="164">
        <v>25</v>
      </c>
      <c r="F68" s="164">
        <v>15</v>
      </c>
      <c r="G68" s="164">
        <v>1</v>
      </c>
      <c r="H68" s="164">
        <v>1</v>
      </c>
      <c r="I68" s="164"/>
      <c r="J68" s="164">
        <v>1</v>
      </c>
      <c r="K68" s="164"/>
      <c r="L68" s="164">
        <v>1</v>
      </c>
      <c r="M68" s="164">
        <v>1</v>
      </c>
      <c r="N68" s="164"/>
      <c r="O68" s="164">
        <v>1</v>
      </c>
      <c r="P68" s="164">
        <v>3</v>
      </c>
      <c r="Q68" s="164"/>
      <c r="R68" s="164"/>
      <c r="S68" s="164">
        <v>2</v>
      </c>
      <c r="T68" s="164">
        <v>1</v>
      </c>
      <c r="U68" s="164">
        <v>1</v>
      </c>
      <c r="V68" s="164">
        <v>1</v>
      </c>
      <c r="W68" s="164">
        <v>1</v>
      </c>
      <c r="X68" s="164">
        <v>1</v>
      </c>
      <c r="Y68" s="164"/>
      <c r="Z68" s="164">
        <v>4</v>
      </c>
      <c r="AA68" s="164">
        <v>1</v>
      </c>
      <c r="AB68" s="164"/>
      <c r="AC68" s="164">
        <v>1</v>
      </c>
      <c r="AD68" s="164"/>
      <c r="AE68" s="164"/>
      <c r="AF68" s="164"/>
      <c r="AG68" s="164">
        <v>3</v>
      </c>
      <c r="AH68" s="164"/>
      <c r="AI68" s="164">
        <v>1</v>
      </c>
      <c r="AJ68" s="149"/>
      <c r="AK68" s="54"/>
    </row>
    <row r="69" spans="1:37" ht="51">
      <c r="A69" s="335"/>
      <c r="B69" s="224" t="s">
        <v>131</v>
      </c>
      <c r="C69" s="316">
        <v>2006</v>
      </c>
      <c r="D69" s="340"/>
      <c r="E69" s="163" t="s">
        <v>349</v>
      </c>
      <c r="F69" s="163" t="s">
        <v>349</v>
      </c>
      <c r="G69" s="163" t="s">
        <v>350</v>
      </c>
      <c r="H69" s="163" t="s">
        <v>349</v>
      </c>
      <c r="I69" s="162" t="s">
        <v>351</v>
      </c>
      <c r="J69" s="162" t="s">
        <v>308</v>
      </c>
      <c r="K69" s="162" t="s">
        <v>299</v>
      </c>
      <c r="L69" s="162" t="s">
        <v>352</v>
      </c>
      <c r="M69" s="162" t="s">
        <v>353</v>
      </c>
      <c r="N69" s="162" t="s">
        <v>354</v>
      </c>
      <c r="O69" s="162" t="s">
        <v>355</v>
      </c>
      <c r="P69" s="162" t="s">
        <v>324</v>
      </c>
      <c r="Q69" s="162" t="s">
        <v>299</v>
      </c>
      <c r="R69" s="162" t="s">
        <v>302</v>
      </c>
      <c r="S69" s="162" t="s">
        <v>309</v>
      </c>
      <c r="T69" s="162" t="s">
        <v>356</v>
      </c>
      <c r="U69" s="162" t="s">
        <v>357</v>
      </c>
      <c r="V69" s="162" t="s">
        <v>294</v>
      </c>
      <c r="W69" s="162" t="s">
        <v>353</v>
      </c>
      <c r="X69" s="162" t="s">
        <v>319</v>
      </c>
      <c r="Y69" s="162" t="s">
        <v>299</v>
      </c>
      <c r="Z69" s="162" t="s">
        <v>299</v>
      </c>
      <c r="AA69" s="162" t="s">
        <v>308</v>
      </c>
      <c r="AB69" s="162" t="s">
        <v>299</v>
      </c>
      <c r="AC69" s="162" t="s">
        <v>285</v>
      </c>
      <c r="AD69" s="162" t="s">
        <v>303</v>
      </c>
      <c r="AE69" s="162" t="s">
        <v>232</v>
      </c>
      <c r="AF69" s="162" t="s">
        <v>308</v>
      </c>
      <c r="AG69" s="162" t="s">
        <v>303</v>
      </c>
      <c r="AH69" s="162" t="s">
        <v>302</v>
      </c>
      <c r="AI69" s="162" t="s">
        <v>308</v>
      </c>
      <c r="AJ69" s="149" t="s">
        <v>233</v>
      </c>
      <c r="AK69" s="54"/>
    </row>
    <row r="70" spans="1:37" ht="15">
      <c r="A70" s="335"/>
      <c r="B70" s="224" t="s">
        <v>756</v>
      </c>
      <c r="C70" s="316"/>
      <c r="D70" s="318"/>
      <c r="E70" s="162">
        <v>66</v>
      </c>
      <c r="F70" s="162">
        <v>28</v>
      </c>
      <c r="G70" s="162">
        <v>6</v>
      </c>
      <c r="H70" s="162">
        <v>2</v>
      </c>
      <c r="I70" s="162">
        <v>3</v>
      </c>
      <c r="J70" s="162">
        <v>6</v>
      </c>
      <c r="K70" s="162">
        <v>1</v>
      </c>
      <c r="L70" s="162">
        <v>1</v>
      </c>
      <c r="M70" s="162">
        <v>4</v>
      </c>
      <c r="N70" s="162">
        <v>1</v>
      </c>
      <c r="O70" s="162">
        <v>1</v>
      </c>
      <c r="P70" s="162">
        <v>10</v>
      </c>
      <c r="Q70" s="162">
        <v>2</v>
      </c>
      <c r="R70" s="162"/>
      <c r="S70" s="162">
        <v>5</v>
      </c>
      <c r="T70" s="162">
        <v>1</v>
      </c>
      <c r="U70" s="162">
        <v>6</v>
      </c>
      <c r="V70" s="162">
        <v>2</v>
      </c>
      <c r="W70" s="162">
        <v>3</v>
      </c>
      <c r="X70" s="162">
        <v>1</v>
      </c>
      <c r="Y70" s="162">
        <v>1</v>
      </c>
      <c r="Z70" s="162">
        <v>3</v>
      </c>
      <c r="AA70" s="162">
        <v>7</v>
      </c>
      <c r="AB70" s="162">
        <v>1</v>
      </c>
      <c r="AC70" s="162">
        <v>4</v>
      </c>
      <c r="AD70" s="162">
        <v>2</v>
      </c>
      <c r="AE70" s="162" t="s">
        <v>232</v>
      </c>
      <c r="AF70" s="162">
        <v>2</v>
      </c>
      <c r="AG70" s="162">
        <v>7</v>
      </c>
      <c r="AH70" s="162" t="s">
        <v>232</v>
      </c>
      <c r="AI70" s="162">
        <v>3</v>
      </c>
      <c r="AJ70" s="149"/>
      <c r="AK70" s="54"/>
    </row>
    <row r="71" spans="1:37" ht="51">
      <c r="A71" s="335"/>
      <c r="B71" s="224" t="s">
        <v>132</v>
      </c>
      <c r="C71" s="316"/>
      <c r="D71" s="318"/>
      <c r="E71" s="163" t="s">
        <v>305</v>
      </c>
      <c r="F71" s="163" t="s">
        <v>305</v>
      </c>
      <c r="G71" s="163" t="s">
        <v>349</v>
      </c>
      <c r="H71" s="163" t="s">
        <v>296</v>
      </c>
      <c r="I71" s="162" t="s">
        <v>358</v>
      </c>
      <c r="J71" s="162" t="s">
        <v>356</v>
      </c>
      <c r="K71" s="162" t="s">
        <v>359</v>
      </c>
      <c r="L71" s="162" t="s">
        <v>306</v>
      </c>
      <c r="M71" s="162" t="s">
        <v>360</v>
      </c>
      <c r="N71" s="162" t="s">
        <v>361</v>
      </c>
      <c r="O71" s="162" t="s">
        <v>317</v>
      </c>
      <c r="P71" s="162" t="s">
        <v>362</v>
      </c>
      <c r="Q71" s="162" t="s">
        <v>363</v>
      </c>
      <c r="R71" s="162" t="s">
        <v>302</v>
      </c>
      <c r="S71" s="162" t="s">
        <v>317</v>
      </c>
      <c r="T71" s="162" t="s">
        <v>364</v>
      </c>
      <c r="U71" s="162" t="s">
        <v>307</v>
      </c>
      <c r="V71" s="162" t="s">
        <v>365</v>
      </c>
      <c r="W71" s="162" t="s">
        <v>294</v>
      </c>
      <c r="X71" s="162" t="s">
        <v>353</v>
      </c>
      <c r="Y71" s="162" t="s">
        <v>353</v>
      </c>
      <c r="Z71" s="162" t="s">
        <v>366</v>
      </c>
      <c r="AA71" s="162" t="s">
        <v>307</v>
      </c>
      <c r="AB71" s="162" t="s">
        <v>353</v>
      </c>
      <c r="AC71" s="162" t="s">
        <v>367</v>
      </c>
      <c r="AD71" s="162" t="s">
        <v>311</v>
      </c>
      <c r="AE71" s="162" t="s">
        <v>232</v>
      </c>
      <c r="AF71" s="162" t="s">
        <v>368</v>
      </c>
      <c r="AG71" s="162" t="s">
        <v>307</v>
      </c>
      <c r="AH71" s="162" t="s">
        <v>302</v>
      </c>
      <c r="AI71" s="162" t="s">
        <v>340</v>
      </c>
      <c r="AJ71" s="149" t="s">
        <v>233</v>
      </c>
      <c r="AK71" s="54"/>
    </row>
    <row r="72" spans="1:37" ht="15">
      <c r="A72" s="335"/>
      <c r="B72" s="224" t="s">
        <v>757</v>
      </c>
      <c r="C72" s="316"/>
      <c r="D72" s="318"/>
      <c r="E72" s="162">
        <v>61</v>
      </c>
      <c r="F72" s="162">
        <v>17</v>
      </c>
      <c r="G72" s="162">
        <v>5</v>
      </c>
      <c r="H72" s="162">
        <v>2</v>
      </c>
      <c r="I72" s="162">
        <v>3</v>
      </c>
      <c r="J72" s="162">
        <v>3</v>
      </c>
      <c r="K72" s="162">
        <v>1</v>
      </c>
      <c r="L72" s="162">
        <v>3</v>
      </c>
      <c r="M72" s="162">
        <v>2</v>
      </c>
      <c r="N72" s="162">
        <v>1</v>
      </c>
      <c r="O72" s="162">
        <v>1</v>
      </c>
      <c r="P72" s="162">
        <v>9</v>
      </c>
      <c r="Q72" s="162">
        <v>1</v>
      </c>
      <c r="R72" s="162"/>
      <c r="S72" s="162">
        <v>5</v>
      </c>
      <c r="T72" s="162">
        <v>1</v>
      </c>
      <c r="U72" s="162">
        <v>5</v>
      </c>
      <c r="V72" s="162">
        <v>1</v>
      </c>
      <c r="W72" s="162">
        <v>1</v>
      </c>
      <c r="X72" s="162">
        <v>2</v>
      </c>
      <c r="Y72" s="162">
        <v>2</v>
      </c>
      <c r="Z72" s="162">
        <v>5</v>
      </c>
      <c r="AA72" s="162">
        <v>4</v>
      </c>
      <c r="AB72" s="162">
        <v>1</v>
      </c>
      <c r="AC72" s="162">
        <v>2</v>
      </c>
      <c r="AD72" s="162">
        <v>3</v>
      </c>
      <c r="AE72" s="162" t="s">
        <v>232</v>
      </c>
      <c r="AF72" s="162">
        <v>1</v>
      </c>
      <c r="AG72" s="162">
        <v>4</v>
      </c>
      <c r="AH72" s="162" t="s">
        <v>232</v>
      </c>
      <c r="AI72" s="162">
        <v>2</v>
      </c>
      <c r="AJ72" s="149"/>
      <c r="AK72" s="54"/>
    </row>
    <row r="73" spans="1:37" ht="51">
      <c r="A73" s="335"/>
      <c r="B73" s="224" t="s">
        <v>133</v>
      </c>
      <c r="C73" s="316"/>
      <c r="D73" s="318"/>
      <c r="E73" s="163" t="s">
        <v>350</v>
      </c>
      <c r="F73" s="163" t="s">
        <v>350</v>
      </c>
      <c r="G73" s="163" t="s">
        <v>305</v>
      </c>
      <c r="H73" s="162" t="s">
        <v>369</v>
      </c>
      <c r="I73" s="162" t="s">
        <v>312</v>
      </c>
      <c r="J73" s="162" t="s">
        <v>299</v>
      </c>
      <c r="K73" s="162" t="s">
        <v>370</v>
      </c>
      <c r="L73" s="162" t="s">
        <v>299</v>
      </c>
      <c r="M73" s="162" t="s">
        <v>371</v>
      </c>
      <c r="N73" s="162" t="s">
        <v>372</v>
      </c>
      <c r="O73" s="162" t="s">
        <v>373</v>
      </c>
      <c r="P73" s="162" t="s">
        <v>355</v>
      </c>
      <c r="Q73" s="162" t="s">
        <v>318</v>
      </c>
      <c r="R73" s="162" t="s">
        <v>302</v>
      </c>
      <c r="S73" s="162" t="s">
        <v>306</v>
      </c>
      <c r="T73" s="162" t="s">
        <v>374</v>
      </c>
      <c r="U73" s="162" t="s">
        <v>375</v>
      </c>
      <c r="V73" s="162" t="s">
        <v>376</v>
      </c>
      <c r="W73" s="162" t="s">
        <v>340</v>
      </c>
      <c r="X73" s="162" t="s">
        <v>377</v>
      </c>
      <c r="Y73" s="162" t="s">
        <v>317</v>
      </c>
      <c r="Z73" s="162" t="s">
        <v>317</v>
      </c>
      <c r="AA73" s="162" t="s">
        <v>378</v>
      </c>
      <c r="AB73" s="162" t="s">
        <v>294</v>
      </c>
      <c r="AC73" s="162" t="s">
        <v>379</v>
      </c>
      <c r="AD73" s="162" t="s">
        <v>332</v>
      </c>
      <c r="AE73" s="162" t="s">
        <v>232</v>
      </c>
      <c r="AF73" s="162" t="s">
        <v>311</v>
      </c>
      <c r="AG73" s="162" t="s">
        <v>308</v>
      </c>
      <c r="AH73" s="162" t="s">
        <v>302</v>
      </c>
      <c r="AI73" s="162" t="s">
        <v>332</v>
      </c>
      <c r="AJ73" s="149" t="s">
        <v>233</v>
      </c>
      <c r="AK73" s="54"/>
    </row>
    <row r="74" spans="1:37" ht="15">
      <c r="A74" s="335"/>
      <c r="B74" s="224" t="s">
        <v>758</v>
      </c>
      <c r="C74" s="316"/>
      <c r="D74" s="318"/>
      <c r="E74" s="162">
        <v>57</v>
      </c>
      <c r="F74" s="162">
        <v>13</v>
      </c>
      <c r="G74" s="162">
        <v>5</v>
      </c>
      <c r="H74" s="162">
        <v>2</v>
      </c>
      <c r="I74" s="162">
        <v>1</v>
      </c>
      <c r="J74" s="162">
        <v>3</v>
      </c>
      <c r="K74" s="162">
        <v>1</v>
      </c>
      <c r="L74" s="162">
        <v>2</v>
      </c>
      <c r="M74" s="162">
        <v>2</v>
      </c>
      <c r="N74" s="162">
        <v>1</v>
      </c>
      <c r="O74" s="162">
        <v>1</v>
      </c>
      <c r="P74" s="162">
        <v>3</v>
      </c>
      <c r="Q74" s="162">
        <v>1</v>
      </c>
      <c r="R74" s="162"/>
      <c r="S74" s="162">
        <v>4</v>
      </c>
      <c r="T74" s="162">
        <v>1</v>
      </c>
      <c r="U74" s="162">
        <v>2</v>
      </c>
      <c r="V74" s="162">
        <v>1</v>
      </c>
      <c r="W74" s="162">
        <v>1</v>
      </c>
      <c r="X74" s="162">
        <v>2</v>
      </c>
      <c r="Y74" s="162">
        <v>1</v>
      </c>
      <c r="Z74" s="162">
        <v>3</v>
      </c>
      <c r="AA74" s="162">
        <v>5</v>
      </c>
      <c r="AB74" s="162">
        <v>1</v>
      </c>
      <c r="AC74" s="162">
        <v>1</v>
      </c>
      <c r="AD74" s="162">
        <v>1</v>
      </c>
      <c r="AE74" s="162" t="s">
        <v>232</v>
      </c>
      <c r="AF74" s="162">
        <v>1</v>
      </c>
      <c r="AG74" s="162">
        <v>3</v>
      </c>
      <c r="AH74" s="162" t="s">
        <v>232</v>
      </c>
      <c r="AI74" s="162">
        <v>1</v>
      </c>
      <c r="AJ74" s="149"/>
      <c r="AK74" s="54"/>
    </row>
    <row r="75" spans="1:37" ht="51">
      <c r="A75" s="335"/>
      <c r="B75" s="224" t="s">
        <v>134</v>
      </c>
      <c r="C75" s="316"/>
      <c r="D75" s="318"/>
      <c r="E75" s="163" t="s">
        <v>296</v>
      </c>
      <c r="F75" s="163" t="s">
        <v>296</v>
      </c>
      <c r="G75" s="163" t="s">
        <v>296</v>
      </c>
      <c r="H75" s="162" t="s">
        <v>380</v>
      </c>
      <c r="I75" s="163" t="s">
        <v>296</v>
      </c>
      <c r="J75" s="162" t="s">
        <v>381</v>
      </c>
      <c r="K75" s="162" t="s">
        <v>288</v>
      </c>
      <c r="L75" s="162" t="s">
        <v>382</v>
      </c>
      <c r="M75" s="162" t="s">
        <v>354</v>
      </c>
      <c r="N75" s="162" t="s">
        <v>299</v>
      </c>
      <c r="O75" s="162" t="s">
        <v>324</v>
      </c>
      <c r="P75" s="162" t="s">
        <v>383</v>
      </c>
      <c r="Q75" s="162" t="s">
        <v>384</v>
      </c>
      <c r="R75" s="162" t="s">
        <v>302</v>
      </c>
      <c r="S75" s="162" t="s">
        <v>385</v>
      </c>
      <c r="T75" s="162" t="s">
        <v>317</v>
      </c>
      <c r="U75" s="162" t="s">
        <v>379</v>
      </c>
      <c r="V75" s="162" t="s">
        <v>302</v>
      </c>
      <c r="W75" s="162" t="s">
        <v>339</v>
      </c>
      <c r="X75" s="162" t="s">
        <v>289</v>
      </c>
      <c r="Y75" s="162" t="s">
        <v>307</v>
      </c>
      <c r="Z75" s="162" t="s">
        <v>371</v>
      </c>
      <c r="AA75" s="162" t="s">
        <v>386</v>
      </c>
      <c r="AB75" s="162" t="s">
        <v>387</v>
      </c>
      <c r="AC75" s="162" t="s">
        <v>388</v>
      </c>
      <c r="AD75" s="162"/>
      <c r="AE75" s="162" t="s">
        <v>232</v>
      </c>
      <c r="AF75" s="162" t="s">
        <v>389</v>
      </c>
      <c r="AG75" s="162" t="s">
        <v>382</v>
      </c>
      <c r="AH75" s="162" t="s">
        <v>302</v>
      </c>
      <c r="AI75" s="162" t="s">
        <v>294</v>
      </c>
      <c r="AJ75" s="149" t="s">
        <v>233</v>
      </c>
      <c r="AK75" s="54"/>
    </row>
    <row r="76" spans="1:37" ht="15">
      <c r="A76" s="335"/>
      <c r="B76" s="224" t="s">
        <v>759</v>
      </c>
      <c r="C76" s="316"/>
      <c r="D76" s="318"/>
      <c r="E76" s="162">
        <v>32</v>
      </c>
      <c r="F76" s="162">
        <v>13</v>
      </c>
      <c r="G76" s="162">
        <v>4</v>
      </c>
      <c r="H76" s="162">
        <v>2</v>
      </c>
      <c r="I76" s="162">
        <v>1</v>
      </c>
      <c r="J76" s="162">
        <v>2</v>
      </c>
      <c r="K76" s="162"/>
      <c r="L76" s="162">
        <v>2</v>
      </c>
      <c r="M76" s="162">
        <v>2</v>
      </c>
      <c r="N76" s="162">
        <v>1</v>
      </c>
      <c r="O76" s="162">
        <v>1</v>
      </c>
      <c r="P76" s="162">
        <v>7</v>
      </c>
      <c r="Q76" s="162">
        <v>1</v>
      </c>
      <c r="R76" s="162"/>
      <c r="S76" s="162">
        <v>3</v>
      </c>
      <c r="T76" s="162">
        <v>1</v>
      </c>
      <c r="U76" s="162">
        <v>1</v>
      </c>
      <c r="V76" s="162" t="s">
        <v>232</v>
      </c>
      <c r="W76" s="162">
        <v>1</v>
      </c>
      <c r="X76" s="162">
        <v>4</v>
      </c>
      <c r="Y76" s="162">
        <v>1</v>
      </c>
      <c r="Z76" s="162">
        <v>3</v>
      </c>
      <c r="AA76" s="162">
        <v>2</v>
      </c>
      <c r="AB76" s="162">
        <v>1</v>
      </c>
      <c r="AC76" s="162">
        <v>1</v>
      </c>
      <c r="AD76" s="162" t="s">
        <v>232</v>
      </c>
      <c r="AE76" s="162" t="s">
        <v>232</v>
      </c>
      <c r="AF76" s="162">
        <v>1</v>
      </c>
      <c r="AG76" s="162">
        <v>3</v>
      </c>
      <c r="AH76" s="162" t="s">
        <v>232</v>
      </c>
      <c r="AI76" s="162">
        <v>1</v>
      </c>
      <c r="AJ76" s="149"/>
      <c r="AK76" s="54"/>
    </row>
    <row r="77" spans="1:37" ht="51">
      <c r="A77" s="335"/>
      <c r="B77" s="224" t="s">
        <v>135</v>
      </c>
      <c r="C77" s="316"/>
      <c r="D77" s="318"/>
      <c r="E77" s="162" t="s">
        <v>299</v>
      </c>
      <c r="F77" s="162" t="s">
        <v>299</v>
      </c>
      <c r="G77" s="162" t="s">
        <v>390</v>
      </c>
      <c r="H77" s="162" t="s">
        <v>391</v>
      </c>
      <c r="I77" s="163" t="s">
        <v>305</v>
      </c>
      <c r="J77" s="162" t="s">
        <v>332</v>
      </c>
      <c r="K77" s="162" t="s">
        <v>288</v>
      </c>
      <c r="L77" s="163" t="s">
        <v>296</v>
      </c>
      <c r="M77" s="162" t="s">
        <v>327</v>
      </c>
      <c r="N77" s="162" t="s">
        <v>390</v>
      </c>
      <c r="O77" s="162" t="s">
        <v>232</v>
      </c>
      <c r="P77" s="162" t="s">
        <v>392</v>
      </c>
      <c r="Q77" s="162" t="s">
        <v>232</v>
      </c>
      <c r="R77" s="162" t="s">
        <v>302</v>
      </c>
      <c r="S77" s="162" t="s">
        <v>307</v>
      </c>
      <c r="T77" s="162" t="s">
        <v>306</v>
      </c>
      <c r="U77" s="162" t="s">
        <v>393</v>
      </c>
      <c r="V77" s="162" t="s">
        <v>302</v>
      </c>
      <c r="W77" s="162" t="s">
        <v>313</v>
      </c>
      <c r="X77" s="162" t="s">
        <v>394</v>
      </c>
      <c r="Y77" s="162" t="s">
        <v>232</v>
      </c>
      <c r="Z77" s="162" t="s">
        <v>308</v>
      </c>
      <c r="AA77" s="162" t="s">
        <v>311</v>
      </c>
      <c r="AB77" s="162" t="s">
        <v>308</v>
      </c>
      <c r="AC77" s="162" t="s">
        <v>395</v>
      </c>
      <c r="AD77" s="162" t="s">
        <v>232</v>
      </c>
      <c r="AE77" s="162" t="s">
        <v>232</v>
      </c>
      <c r="AF77" s="162" t="s">
        <v>232</v>
      </c>
      <c r="AG77" s="162" t="s">
        <v>317</v>
      </c>
      <c r="AH77" s="162" t="s">
        <v>302</v>
      </c>
      <c r="AI77" s="162" t="s">
        <v>369</v>
      </c>
      <c r="AJ77" s="149" t="s">
        <v>233</v>
      </c>
      <c r="AK77" s="54"/>
    </row>
    <row r="78" spans="1:37" ht="15">
      <c r="A78" s="335"/>
      <c r="B78" s="224" t="s">
        <v>760</v>
      </c>
      <c r="C78" s="171"/>
      <c r="D78" s="318"/>
      <c r="E78" s="162">
        <v>25</v>
      </c>
      <c r="F78" s="162">
        <v>11</v>
      </c>
      <c r="G78" s="162">
        <v>4</v>
      </c>
      <c r="H78" s="162">
        <v>2</v>
      </c>
      <c r="I78" s="162">
        <v>1</v>
      </c>
      <c r="J78" s="162">
        <v>1</v>
      </c>
      <c r="K78" s="162"/>
      <c r="L78" s="162">
        <v>1</v>
      </c>
      <c r="M78" s="162">
        <v>2</v>
      </c>
      <c r="N78" s="162">
        <v>1</v>
      </c>
      <c r="O78" s="162" t="s">
        <v>232</v>
      </c>
      <c r="P78" s="162">
        <v>6</v>
      </c>
      <c r="Q78" s="162" t="s">
        <v>232</v>
      </c>
      <c r="R78" s="162"/>
      <c r="S78" s="162">
        <v>2</v>
      </c>
      <c r="T78" s="162">
        <v>1</v>
      </c>
      <c r="U78" s="162">
        <v>1</v>
      </c>
      <c r="V78" s="162"/>
      <c r="W78" s="162">
        <v>2</v>
      </c>
      <c r="X78" s="162">
        <v>1</v>
      </c>
      <c r="Y78" s="162" t="s">
        <v>232</v>
      </c>
      <c r="Z78" s="162">
        <v>5</v>
      </c>
      <c r="AA78" s="162">
        <v>2</v>
      </c>
      <c r="AB78" s="162">
        <v>1</v>
      </c>
      <c r="AC78" s="162">
        <v>1</v>
      </c>
      <c r="AD78" s="162"/>
      <c r="AE78" s="162"/>
      <c r="AF78" s="162"/>
      <c r="AG78" s="162">
        <v>2</v>
      </c>
      <c r="AH78" s="162" t="s">
        <v>232</v>
      </c>
      <c r="AI78" s="162">
        <v>1</v>
      </c>
      <c r="AJ78" s="149"/>
      <c r="AK78" s="54"/>
    </row>
    <row r="79" spans="1:37" ht="51">
      <c r="A79" s="335"/>
      <c r="B79" s="170" t="s">
        <v>131</v>
      </c>
      <c r="C79" s="348">
        <v>2007</v>
      </c>
      <c r="D79" s="348"/>
      <c r="E79" s="163" t="s">
        <v>305</v>
      </c>
      <c r="F79" s="162" t="s">
        <v>299</v>
      </c>
      <c r="G79" s="162" t="s">
        <v>299</v>
      </c>
      <c r="H79" s="162" t="s">
        <v>396</v>
      </c>
      <c r="I79" s="162" t="s">
        <v>299</v>
      </c>
      <c r="J79" s="162" t="s">
        <v>397</v>
      </c>
      <c r="K79" s="162" t="s">
        <v>351</v>
      </c>
      <c r="L79" s="162" t="s">
        <v>299</v>
      </c>
      <c r="M79" s="162" t="s">
        <v>288</v>
      </c>
      <c r="N79" s="162" t="s">
        <v>398</v>
      </c>
      <c r="O79" s="162" t="s">
        <v>399</v>
      </c>
      <c r="P79" s="162" t="s">
        <v>299</v>
      </c>
      <c r="Q79" s="162" t="s">
        <v>299</v>
      </c>
      <c r="R79" s="162" t="s">
        <v>288</v>
      </c>
      <c r="S79" s="162" t="s">
        <v>368</v>
      </c>
      <c r="T79" s="162" t="s">
        <v>400</v>
      </c>
      <c r="U79" s="162" t="s">
        <v>299</v>
      </c>
      <c r="V79" s="162" t="s">
        <v>308</v>
      </c>
      <c r="W79" s="162" t="s">
        <v>288</v>
      </c>
      <c r="X79" s="162" t="s">
        <v>289</v>
      </c>
      <c r="Y79" s="162" t="s">
        <v>299</v>
      </c>
      <c r="Z79" s="162" t="s">
        <v>401</v>
      </c>
      <c r="AA79" s="162" t="s">
        <v>299</v>
      </c>
      <c r="AB79" s="162" t="s">
        <v>369</v>
      </c>
      <c r="AC79" s="162" t="s">
        <v>402</v>
      </c>
      <c r="AD79" s="162" t="s">
        <v>318</v>
      </c>
      <c r="AE79" s="162" t="s">
        <v>288</v>
      </c>
      <c r="AF79" s="162" t="s">
        <v>403</v>
      </c>
      <c r="AG79" s="162" t="s">
        <v>404</v>
      </c>
      <c r="AH79" s="162" t="s">
        <v>302</v>
      </c>
      <c r="AI79" s="162" t="s">
        <v>369</v>
      </c>
      <c r="AJ79" s="149" t="s">
        <v>233</v>
      </c>
      <c r="AK79" s="54"/>
    </row>
    <row r="80" spans="1:37" ht="15">
      <c r="A80" s="335"/>
      <c r="B80" s="170" t="s">
        <v>756</v>
      </c>
      <c r="C80" s="348"/>
      <c r="D80" s="309"/>
      <c r="E80" s="164">
        <v>80</v>
      </c>
      <c r="F80" s="162">
        <v>9</v>
      </c>
      <c r="G80" s="162">
        <v>4</v>
      </c>
      <c r="H80" s="162">
        <v>3</v>
      </c>
      <c r="I80" s="162">
        <v>3</v>
      </c>
      <c r="J80" s="162">
        <v>1</v>
      </c>
      <c r="K80" s="162">
        <v>1</v>
      </c>
      <c r="L80" s="162">
        <v>1</v>
      </c>
      <c r="M80" s="162"/>
      <c r="N80" s="162">
        <v>1</v>
      </c>
      <c r="O80" s="162">
        <v>3</v>
      </c>
      <c r="P80" s="162">
        <v>1</v>
      </c>
      <c r="Q80" s="162">
        <v>1</v>
      </c>
      <c r="R80" s="162"/>
      <c r="S80" s="162">
        <v>1</v>
      </c>
      <c r="T80" s="162">
        <v>1</v>
      </c>
      <c r="U80" s="162">
        <v>1</v>
      </c>
      <c r="V80" s="162">
        <v>3</v>
      </c>
      <c r="W80" s="162"/>
      <c r="X80" s="162">
        <v>5</v>
      </c>
      <c r="Y80" s="162">
        <v>1</v>
      </c>
      <c r="Z80" s="162">
        <v>4</v>
      </c>
      <c r="AA80" s="162">
        <v>3</v>
      </c>
      <c r="AB80" s="162">
        <v>1</v>
      </c>
      <c r="AC80" s="162">
        <v>1</v>
      </c>
      <c r="AD80" s="162">
        <v>4</v>
      </c>
      <c r="AE80" s="162"/>
      <c r="AF80" s="162">
        <v>1</v>
      </c>
      <c r="AG80" s="162">
        <v>1</v>
      </c>
      <c r="AH80" s="162"/>
      <c r="AI80" s="162">
        <v>1</v>
      </c>
      <c r="AJ80" s="149"/>
      <c r="AK80" s="54"/>
    </row>
    <row r="81" spans="1:37" ht="63.75">
      <c r="A81" s="335"/>
      <c r="B81" s="170" t="s">
        <v>132</v>
      </c>
      <c r="C81" s="348"/>
      <c r="D81" s="309"/>
      <c r="E81" s="163" t="s">
        <v>296</v>
      </c>
      <c r="F81" s="162" t="s">
        <v>405</v>
      </c>
      <c r="G81" s="162" t="s">
        <v>406</v>
      </c>
      <c r="H81" s="162" t="s">
        <v>407</v>
      </c>
      <c r="I81" s="162" t="s">
        <v>408</v>
      </c>
      <c r="J81" s="162" t="s">
        <v>288</v>
      </c>
      <c r="K81" s="162" t="s">
        <v>299</v>
      </c>
      <c r="L81" s="162" t="s">
        <v>288</v>
      </c>
      <c r="M81" s="162" t="s">
        <v>288</v>
      </c>
      <c r="N81" s="162" t="s">
        <v>232</v>
      </c>
      <c r="O81" s="162" t="s">
        <v>343</v>
      </c>
      <c r="P81" s="162" t="s">
        <v>409</v>
      </c>
      <c r="Q81" s="162" t="s">
        <v>288</v>
      </c>
      <c r="R81" s="162" t="s">
        <v>288</v>
      </c>
      <c r="S81" s="162" t="s">
        <v>343</v>
      </c>
      <c r="T81" s="162" t="s">
        <v>288</v>
      </c>
      <c r="U81" s="162" t="s">
        <v>288</v>
      </c>
      <c r="V81" s="162" t="s">
        <v>410</v>
      </c>
      <c r="W81" s="162" t="s">
        <v>288</v>
      </c>
      <c r="X81" s="162" t="s">
        <v>299</v>
      </c>
      <c r="Y81" s="162" t="s">
        <v>288</v>
      </c>
      <c r="Z81" s="162" t="s">
        <v>299</v>
      </c>
      <c r="AA81" s="162" t="s">
        <v>311</v>
      </c>
      <c r="AB81" s="162" t="s">
        <v>288</v>
      </c>
      <c r="AC81" s="162" t="s">
        <v>394</v>
      </c>
      <c r="AD81" s="162" t="s">
        <v>327</v>
      </c>
      <c r="AE81" s="162" t="s">
        <v>288</v>
      </c>
      <c r="AF81" s="162" t="s">
        <v>299</v>
      </c>
      <c r="AG81" s="162" t="s">
        <v>299</v>
      </c>
      <c r="AH81" s="162" t="s">
        <v>302</v>
      </c>
      <c r="AI81" s="162" t="s">
        <v>288</v>
      </c>
      <c r="AJ81" s="149" t="s">
        <v>233</v>
      </c>
      <c r="AK81" s="54"/>
    </row>
    <row r="82" spans="1:37" ht="15">
      <c r="A82" s="335"/>
      <c r="B82" s="170" t="s">
        <v>757</v>
      </c>
      <c r="C82" s="348"/>
      <c r="D82" s="309"/>
      <c r="E82" s="164">
        <v>59</v>
      </c>
      <c r="F82" s="162">
        <v>2</v>
      </c>
      <c r="G82" s="162">
        <v>4</v>
      </c>
      <c r="H82" s="162">
        <v>5</v>
      </c>
      <c r="I82" s="162">
        <v>1</v>
      </c>
      <c r="J82" s="162"/>
      <c r="K82" s="162">
        <v>1</v>
      </c>
      <c r="L82" s="162"/>
      <c r="M82" s="162"/>
      <c r="N82" s="162"/>
      <c r="O82" s="162">
        <v>1</v>
      </c>
      <c r="P82" s="162">
        <v>2</v>
      </c>
      <c r="Q82" s="162"/>
      <c r="R82" s="162"/>
      <c r="S82" s="162">
        <v>1</v>
      </c>
      <c r="T82" s="162"/>
      <c r="U82" s="162"/>
      <c r="V82" s="162">
        <v>2</v>
      </c>
      <c r="W82" s="162"/>
      <c r="X82" s="162">
        <v>1</v>
      </c>
      <c r="Y82" s="162"/>
      <c r="Z82" s="162">
        <v>3</v>
      </c>
      <c r="AA82" s="162">
        <v>4</v>
      </c>
      <c r="AB82" s="162"/>
      <c r="AC82" s="162">
        <v>1</v>
      </c>
      <c r="AD82" s="162">
        <v>1</v>
      </c>
      <c r="AE82" s="162"/>
      <c r="AF82" s="162">
        <v>1</v>
      </c>
      <c r="AG82" s="162">
        <v>2</v>
      </c>
      <c r="AH82" s="162"/>
      <c r="AI82" s="162"/>
      <c r="AJ82" s="149"/>
      <c r="AK82" s="54"/>
    </row>
    <row r="83" spans="1:37" ht="51">
      <c r="A83" s="335"/>
      <c r="B83" s="170" t="s">
        <v>133</v>
      </c>
      <c r="C83" s="348"/>
      <c r="D83" s="309"/>
      <c r="E83" s="163" t="s">
        <v>299</v>
      </c>
      <c r="F83" s="162" t="s">
        <v>411</v>
      </c>
      <c r="G83" s="162" t="s">
        <v>412</v>
      </c>
      <c r="H83" s="162" t="s">
        <v>299</v>
      </c>
      <c r="I83" s="162" t="s">
        <v>413</v>
      </c>
      <c r="J83" s="162" t="s">
        <v>288</v>
      </c>
      <c r="K83" s="162" t="s">
        <v>414</v>
      </c>
      <c r="L83" s="162" t="s">
        <v>288</v>
      </c>
      <c r="M83" s="162" t="s">
        <v>288</v>
      </c>
      <c r="N83" s="162" t="s">
        <v>288</v>
      </c>
      <c r="O83" s="162" t="s">
        <v>288</v>
      </c>
      <c r="P83" s="162" t="s">
        <v>288</v>
      </c>
      <c r="Q83" s="162" t="s">
        <v>288</v>
      </c>
      <c r="R83" s="162" t="s">
        <v>288</v>
      </c>
      <c r="S83" s="162" t="s">
        <v>288</v>
      </c>
      <c r="T83" s="162" t="s">
        <v>288</v>
      </c>
      <c r="U83" s="162" t="s">
        <v>288</v>
      </c>
      <c r="V83" s="162" t="s">
        <v>288</v>
      </c>
      <c r="W83" s="162" t="s">
        <v>288</v>
      </c>
      <c r="X83" s="162" t="s">
        <v>288</v>
      </c>
      <c r="Y83" s="162" t="s">
        <v>288</v>
      </c>
      <c r="Z83" s="162" t="s">
        <v>415</v>
      </c>
      <c r="AA83" s="162" t="s">
        <v>416</v>
      </c>
      <c r="AB83" s="162" t="s">
        <v>288</v>
      </c>
      <c r="AC83" s="162" t="s">
        <v>307</v>
      </c>
      <c r="AD83" s="162" t="s">
        <v>417</v>
      </c>
      <c r="AE83" s="162" t="s">
        <v>288</v>
      </c>
      <c r="AF83" s="162" t="s">
        <v>288</v>
      </c>
      <c r="AG83" s="162" t="s">
        <v>418</v>
      </c>
      <c r="AH83" s="162" t="s">
        <v>302</v>
      </c>
      <c r="AI83" s="162" t="s">
        <v>288</v>
      </c>
      <c r="AJ83" s="149" t="s">
        <v>233</v>
      </c>
      <c r="AK83" s="54"/>
    </row>
    <row r="84" spans="1:37" ht="15">
      <c r="A84" s="335"/>
      <c r="B84" s="170" t="s">
        <v>758</v>
      </c>
      <c r="C84" s="348"/>
      <c r="D84" s="309"/>
      <c r="E84" s="164">
        <v>37</v>
      </c>
      <c r="F84" s="162">
        <v>1</v>
      </c>
      <c r="G84" s="162">
        <v>1</v>
      </c>
      <c r="H84" s="162">
        <v>2</v>
      </c>
      <c r="I84" s="162">
        <v>1</v>
      </c>
      <c r="J84" s="162"/>
      <c r="K84" s="162">
        <v>1</v>
      </c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>
        <v>1</v>
      </c>
      <c r="AA84" s="162">
        <v>1</v>
      </c>
      <c r="AB84" s="162"/>
      <c r="AC84" s="162">
        <v>3</v>
      </c>
      <c r="AD84" s="162">
        <v>1</v>
      </c>
      <c r="AE84" s="162"/>
      <c r="AF84" s="162"/>
      <c r="AG84" s="162">
        <v>1</v>
      </c>
      <c r="AH84" s="162"/>
      <c r="AI84" s="162"/>
      <c r="AJ84" s="149"/>
      <c r="AK84" s="54"/>
    </row>
    <row r="85" spans="1:37" ht="51">
      <c r="A85" s="335"/>
      <c r="B85" s="170" t="s">
        <v>134</v>
      </c>
      <c r="C85" s="348"/>
      <c r="D85" s="309"/>
      <c r="E85" s="163" t="s">
        <v>419</v>
      </c>
      <c r="F85" s="162" t="s">
        <v>420</v>
      </c>
      <c r="G85" s="162" t="s">
        <v>421</v>
      </c>
      <c r="H85" s="162" t="s">
        <v>288</v>
      </c>
      <c r="I85" s="162" t="s">
        <v>288</v>
      </c>
      <c r="J85" s="162" t="s">
        <v>288</v>
      </c>
      <c r="K85" s="162" t="s">
        <v>288</v>
      </c>
      <c r="L85" s="162" t="s">
        <v>288</v>
      </c>
      <c r="M85" s="162" t="s">
        <v>288</v>
      </c>
      <c r="N85" s="162" t="s">
        <v>288</v>
      </c>
      <c r="O85" s="162" t="s">
        <v>288</v>
      </c>
      <c r="P85" s="162" t="s">
        <v>288</v>
      </c>
      <c r="Q85" s="162" t="s">
        <v>288</v>
      </c>
      <c r="R85" s="162" t="s">
        <v>288</v>
      </c>
      <c r="S85" s="162" t="s">
        <v>288</v>
      </c>
      <c r="T85" s="162" t="s">
        <v>288</v>
      </c>
      <c r="U85" s="162" t="s">
        <v>288</v>
      </c>
      <c r="V85" s="162" t="s">
        <v>288</v>
      </c>
      <c r="W85" s="162" t="s">
        <v>288</v>
      </c>
      <c r="X85" s="162" t="s">
        <v>288</v>
      </c>
      <c r="Y85" s="162" t="s">
        <v>288</v>
      </c>
      <c r="Z85" s="162" t="s">
        <v>422</v>
      </c>
      <c r="AA85" s="162" t="s">
        <v>288</v>
      </c>
      <c r="AB85" s="162" t="s">
        <v>288</v>
      </c>
      <c r="AC85" s="162" t="s">
        <v>288</v>
      </c>
      <c r="AD85" s="162" t="s">
        <v>356</v>
      </c>
      <c r="AE85" s="162" t="s">
        <v>288</v>
      </c>
      <c r="AF85" s="162" t="s">
        <v>288</v>
      </c>
      <c r="AG85" s="162" t="s">
        <v>423</v>
      </c>
      <c r="AH85" s="162" t="s">
        <v>302</v>
      </c>
      <c r="AI85" s="162" t="s">
        <v>288</v>
      </c>
      <c r="AJ85" s="149" t="s">
        <v>233</v>
      </c>
      <c r="AK85" s="54"/>
    </row>
    <row r="86" spans="1:37" ht="15">
      <c r="A86" s="335"/>
      <c r="B86" s="170" t="s">
        <v>759</v>
      </c>
      <c r="C86" s="348"/>
      <c r="D86" s="309"/>
      <c r="E86" s="164">
        <v>29</v>
      </c>
      <c r="F86" s="162">
        <v>1</v>
      </c>
      <c r="G86" s="162">
        <v>1</v>
      </c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>
        <v>1</v>
      </c>
      <c r="AA86" s="162"/>
      <c r="AB86" s="162"/>
      <c r="AC86" s="162"/>
      <c r="AD86" s="162">
        <v>1</v>
      </c>
      <c r="AE86" s="162"/>
      <c r="AF86" s="162"/>
      <c r="AG86" s="162">
        <v>1</v>
      </c>
      <c r="AH86" s="162"/>
      <c r="AI86" s="162"/>
      <c r="AJ86" s="149"/>
      <c r="AK86" s="54"/>
    </row>
    <row r="87" spans="1:37" ht="51">
      <c r="A87" s="335"/>
      <c r="B87" s="170" t="s">
        <v>135</v>
      </c>
      <c r="C87" s="348"/>
      <c r="D87" s="309"/>
      <c r="E87" s="162" t="s">
        <v>285</v>
      </c>
      <c r="F87" s="162" t="s">
        <v>424</v>
      </c>
      <c r="G87" s="162" t="s">
        <v>425</v>
      </c>
      <c r="H87" s="162" t="s">
        <v>288</v>
      </c>
      <c r="I87" s="162" t="s">
        <v>288</v>
      </c>
      <c r="J87" s="162" t="s">
        <v>288</v>
      </c>
      <c r="K87" s="162" t="s">
        <v>288</v>
      </c>
      <c r="L87" s="162" t="s">
        <v>288</v>
      </c>
      <c r="M87" s="162" t="s">
        <v>288</v>
      </c>
      <c r="N87" s="162" t="s">
        <v>288</v>
      </c>
      <c r="O87" s="162" t="s">
        <v>288</v>
      </c>
      <c r="P87" s="162" t="s">
        <v>288</v>
      </c>
      <c r="Q87" s="162" t="s">
        <v>288</v>
      </c>
      <c r="R87" s="162" t="s">
        <v>288</v>
      </c>
      <c r="S87" s="162" t="s">
        <v>288</v>
      </c>
      <c r="T87" s="162" t="s">
        <v>288</v>
      </c>
      <c r="U87" s="162" t="s">
        <v>288</v>
      </c>
      <c r="V87" s="162" t="s">
        <v>288</v>
      </c>
      <c r="W87" s="162" t="s">
        <v>288</v>
      </c>
      <c r="X87" s="162" t="s">
        <v>288</v>
      </c>
      <c r="Y87" s="162" t="s">
        <v>288</v>
      </c>
      <c r="Z87" s="162" t="s">
        <v>288</v>
      </c>
      <c r="AA87" s="162" t="s">
        <v>288</v>
      </c>
      <c r="AB87" s="162" t="s">
        <v>288</v>
      </c>
      <c r="AC87" s="162" t="s">
        <v>288</v>
      </c>
      <c r="AD87" s="162" t="s">
        <v>288</v>
      </c>
      <c r="AE87" s="162" t="s">
        <v>288</v>
      </c>
      <c r="AF87" s="162" t="s">
        <v>288</v>
      </c>
      <c r="AG87" s="162" t="s">
        <v>288</v>
      </c>
      <c r="AH87" s="162" t="s">
        <v>302</v>
      </c>
      <c r="AI87" s="162" t="s">
        <v>288</v>
      </c>
      <c r="AJ87" s="149" t="s">
        <v>233</v>
      </c>
      <c r="AK87" s="54"/>
    </row>
    <row r="88" spans="1:37" ht="15">
      <c r="A88" s="335"/>
      <c r="B88" s="170" t="s">
        <v>760</v>
      </c>
      <c r="C88" s="309"/>
      <c r="D88" s="309"/>
      <c r="E88" s="164">
        <v>19</v>
      </c>
      <c r="F88" s="162">
        <v>1</v>
      </c>
      <c r="G88" s="162">
        <v>5</v>
      </c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 t="s">
        <v>232</v>
      </c>
      <c r="AA88" s="162"/>
      <c r="AB88" s="162"/>
      <c r="AC88" s="162"/>
      <c r="AD88" s="162"/>
      <c r="AE88" s="162"/>
      <c r="AF88" s="162"/>
      <c r="AG88" s="162" t="s">
        <v>232</v>
      </c>
      <c r="AH88" s="162" t="s">
        <v>232</v>
      </c>
      <c r="AI88" s="162" t="s">
        <v>232</v>
      </c>
      <c r="AJ88" s="149"/>
      <c r="AK88" s="54"/>
    </row>
    <row r="89" spans="1:37" ht="63.75">
      <c r="A89" s="335"/>
      <c r="B89" s="224" t="s">
        <v>131</v>
      </c>
      <c r="C89" s="340">
        <v>2008</v>
      </c>
      <c r="D89" s="349"/>
      <c r="E89" s="162" t="s">
        <v>426</v>
      </c>
      <c r="F89" s="162" t="s">
        <v>426</v>
      </c>
      <c r="G89" s="162" t="s">
        <v>426</v>
      </c>
      <c r="H89" s="162" t="s">
        <v>427</v>
      </c>
      <c r="I89" s="162" t="s">
        <v>413</v>
      </c>
      <c r="J89" s="162" t="s">
        <v>342</v>
      </c>
      <c r="K89" s="162" t="s">
        <v>428</v>
      </c>
      <c r="L89" s="162" t="s">
        <v>429</v>
      </c>
      <c r="M89" s="162" t="s">
        <v>430</v>
      </c>
      <c r="N89" s="162" t="s">
        <v>431</v>
      </c>
      <c r="O89" s="162" t="s">
        <v>431</v>
      </c>
      <c r="P89" s="162" t="s">
        <v>299</v>
      </c>
      <c r="Q89" s="162" t="s">
        <v>432</v>
      </c>
      <c r="R89" s="162" t="s">
        <v>433</v>
      </c>
      <c r="S89" s="162" t="s">
        <v>434</v>
      </c>
      <c r="T89" s="162" t="s">
        <v>435</v>
      </c>
      <c r="U89" s="162" t="s">
        <v>293</v>
      </c>
      <c r="V89" s="162" t="s">
        <v>436</v>
      </c>
      <c r="W89" s="162" t="s">
        <v>294</v>
      </c>
      <c r="X89" s="162" t="s">
        <v>299</v>
      </c>
      <c r="Y89" s="162" t="s">
        <v>353</v>
      </c>
      <c r="Z89" s="162" t="s">
        <v>437</v>
      </c>
      <c r="AA89" s="162" t="s">
        <v>308</v>
      </c>
      <c r="AB89" s="162" t="s">
        <v>368</v>
      </c>
      <c r="AC89" s="162" t="s">
        <v>438</v>
      </c>
      <c r="AD89" s="162" t="s">
        <v>299</v>
      </c>
      <c r="AE89" s="162" t="s">
        <v>439</v>
      </c>
      <c r="AF89" s="162" t="s">
        <v>440</v>
      </c>
      <c r="AG89" s="162" t="s">
        <v>303</v>
      </c>
      <c r="AH89" s="162" t="s">
        <v>312</v>
      </c>
      <c r="AI89" s="162" t="s">
        <v>303</v>
      </c>
      <c r="AJ89" s="149" t="s">
        <v>233</v>
      </c>
      <c r="AK89" s="54"/>
    </row>
    <row r="90" spans="1:37" ht="15">
      <c r="A90" s="335"/>
      <c r="B90" s="224" t="s">
        <v>756</v>
      </c>
      <c r="C90" s="340"/>
      <c r="D90" s="349"/>
      <c r="E90" s="164">
        <v>70</v>
      </c>
      <c r="F90" s="162">
        <v>24</v>
      </c>
      <c r="G90" s="162">
        <v>6</v>
      </c>
      <c r="H90" s="162">
        <v>4</v>
      </c>
      <c r="I90" s="162">
        <v>2</v>
      </c>
      <c r="J90" s="162">
        <v>1</v>
      </c>
      <c r="K90" s="162">
        <v>1</v>
      </c>
      <c r="L90" s="162">
        <v>2</v>
      </c>
      <c r="M90" s="162">
        <v>1</v>
      </c>
      <c r="N90" s="162">
        <v>0</v>
      </c>
      <c r="O90" s="162">
        <v>0</v>
      </c>
      <c r="P90" s="162">
        <v>2</v>
      </c>
      <c r="Q90" s="162">
        <v>1</v>
      </c>
      <c r="R90" s="162">
        <v>1</v>
      </c>
      <c r="S90" s="162">
        <v>1</v>
      </c>
      <c r="T90" s="162">
        <v>3</v>
      </c>
      <c r="U90" s="162">
        <v>7</v>
      </c>
      <c r="V90" s="162">
        <v>4</v>
      </c>
      <c r="W90" s="162">
        <v>4</v>
      </c>
      <c r="X90" s="162">
        <v>3</v>
      </c>
      <c r="Y90" s="162">
        <v>2</v>
      </c>
      <c r="Z90" s="162">
        <v>1</v>
      </c>
      <c r="AA90" s="162">
        <v>8</v>
      </c>
      <c r="AB90" s="162">
        <v>1</v>
      </c>
      <c r="AC90" s="162">
        <v>1</v>
      </c>
      <c r="AD90" s="162">
        <v>1</v>
      </c>
      <c r="AE90" s="162">
        <v>1</v>
      </c>
      <c r="AF90" s="162">
        <v>1</v>
      </c>
      <c r="AG90" s="162">
        <v>9</v>
      </c>
      <c r="AH90" s="162">
        <v>1</v>
      </c>
      <c r="AI90" s="162">
        <v>5</v>
      </c>
      <c r="AJ90" s="149"/>
      <c r="AK90" s="54"/>
    </row>
    <row r="91" spans="1:37" ht="63.75">
      <c r="A91" s="335"/>
      <c r="B91" s="224" t="s">
        <v>132</v>
      </c>
      <c r="C91" s="340"/>
      <c r="D91" s="349"/>
      <c r="E91" s="163" t="s">
        <v>299</v>
      </c>
      <c r="F91" s="162" t="s">
        <v>441</v>
      </c>
      <c r="G91" s="162" t="s">
        <v>442</v>
      </c>
      <c r="H91" s="162" t="s">
        <v>369</v>
      </c>
      <c r="I91" s="162" t="s">
        <v>416</v>
      </c>
      <c r="J91" s="162" t="s">
        <v>299</v>
      </c>
      <c r="K91" s="162" t="s">
        <v>443</v>
      </c>
      <c r="L91" s="162" t="s">
        <v>431</v>
      </c>
      <c r="M91" s="162" t="s">
        <v>299</v>
      </c>
      <c r="N91" s="162" t="s">
        <v>431</v>
      </c>
      <c r="O91" s="162" t="s">
        <v>431</v>
      </c>
      <c r="P91" s="162" t="s">
        <v>383</v>
      </c>
      <c r="Q91" s="162" t="s">
        <v>444</v>
      </c>
      <c r="R91" s="162" t="s">
        <v>431</v>
      </c>
      <c r="S91" s="162" t="s">
        <v>433</v>
      </c>
      <c r="T91" s="162" t="s">
        <v>332</v>
      </c>
      <c r="U91" s="162" t="s">
        <v>431</v>
      </c>
      <c r="V91" s="162" t="s">
        <v>431</v>
      </c>
      <c r="W91" s="162" t="s">
        <v>353</v>
      </c>
      <c r="X91" s="162" t="s">
        <v>318</v>
      </c>
      <c r="Y91" s="162" t="s">
        <v>429</v>
      </c>
      <c r="Z91" s="162" t="s">
        <v>308</v>
      </c>
      <c r="AA91" s="162" t="s">
        <v>299</v>
      </c>
      <c r="AB91" s="162" t="s">
        <v>431</v>
      </c>
      <c r="AC91" s="162" t="s">
        <v>431</v>
      </c>
      <c r="AD91" s="162" t="s">
        <v>445</v>
      </c>
      <c r="AE91" s="162" t="s">
        <v>431</v>
      </c>
      <c r="AF91" s="162" t="s">
        <v>302</v>
      </c>
      <c r="AG91" s="162" t="s">
        <v>299</v>
      </c>
      <c r="AH91" s="162" t="s">
        <v>353</v>
      </c>
      <c r="AI91" s="162" t="s">
        <v>379</v>
      </c>
      <c r="AJ91" s="149" t="s">
        <v>233</v>
      </c>
      <c r="AK91" s="54"/>
    </row>
    <row r="92" spans="1:37" ht="15">
      <c r="A92" s="335"/>
      <c r="B92" s="224" t="s">
        <v>757</v>
      </c>
      <c r="C92" s="340"/>
      <c r="D92" s="349"/>
      <c r="E92" s="164">
        <v>34</v>
      </c>
      <c r="F92" s="162">
        <v>14</v>
      </c>
      <c r="G92" s="162">
        <v>4</v>
      </c>
      <c r="H92" s="162">
        <v>1</v>
      </c>
      <c r="I92" s="162">
        <v>1</v>
      </c>
      <c r="J92" s="162">
        <v>4</v>
      </c>
      <c r="K92" s="162">
        <v>1</v>
      </c>
      <c r="L92" s="162">
        <v>0</v>
      </c>
      <c r="M92" s="162">
        <v>1</v>
      </c>
      <c r="N92" s="162">
        <v>0</v>
      </c>
      <c r="O92" s="162">
        <v>0</v>
      </c>
      <c r="P92" s="162">
        <v>10</v>
      </c>
      <c r="Q92" s="162">
        <v>1</v>
      </c>
      <c r="R92" s="162">
        <v>0</v>
      </c>
      <c r="S92" s="162">
        <v>1</v>
      </c>
      <c r="T92" s="162">
        <v>1</v>
      </c>
      <c r="U92" s="162">
        <v>0</v>
      </c>
      <c r="V92" s="162">
        <v>0</v>
      </c>
      <c r="W92" s="162">
        <v>3</v>
      </c>
      <c r="X92" s="162">
        <v>3</v>
      </c>
      <c r="Y92" s="162">
        <v>1</v>
      </c>
      <c r="Z92" s="162">
        <v>11</v>
      </c>
      <c r="AA92" s="162">
        <v>4</v>
      </c>
      <c r="AB92" s="162">
        <v>0</v>
      </c>
      <c r="AC92" s="162">
        <v>0</v>
      </c>
      <c r="AD92" s="162">
        <v>1</v>
      </c>
      <c r="AE92" s="162">
        <v>0</v>
      </c>
      <c r="AF92" s="162">
        <v>0</v>
      </c>
      <c r="AG92" s="162">
        <v>1</v>
      </c>
      <c r="AH92" s="162">
        <v>1</v>
      </c>
      <c r="AI92" s="162">
        <v>2</v>
      </c>
      <c r="AJ92" s="149"/>
      <c r="AK92" s="54"/>
    </row>
    <row r="93" spans="1:37" ht="63.75">
      <c r="A93" s="335"/>
      <c r="B93" s="224" t="s">
        <v>133</v>
      </c>
      <c r="C93" s="340"/>
      <c r="D93" s="349"/>
      <c r="E93" s="162" t="s">
        <v>442</v>
      </c>
      <c r="F93" s="162" t="s">
        <v>446</v>
      </c>
      <c r="G93" s="162" t="s">
        <v>447</v>
      </c>
      <c r="H93" s="162" t="s">
        <v>431</v>
      </c>
      <c r="I93" s="162" t="s">
        <v>431</v>
      </c>
      <c r="J93" s="162" t="s">
        <v>448</v>
      </c>
      <c r="K93" s="162" t="s">
        <v>449</v>
      </c>
      <c r="L93" s="162" t="s">
        <v>431</v>
      </c>
      <c r="M93" s="162" t="s">
        <v>431</v>
      </c>
      <c r="N93" s="162" t="s">
        <v>431</v>
      </c>
      <c r="O93" s="162" t="s">
        <v>431</v>
      </c>
      <c r="P93" s="162" t="s">
        <v>431</v>
      </c>
      <c r="Q93" s="162" t="s">
        <v>450</v>
      </c>
      <c r="R93" s="162" t="s">
        <v>431</v>
      </c>
      <c r="S93" s="162" t="s">
        <v>299</v>
      </c>
      <c r="T93" s="162" t="s">
        <v>431</v>
      </c>
      <c r="U93" s="162" t="s">
        <v>431</v>
      </c>
      <c r="V93" s="162" t="s">
        <v>431</v>
      </c>
      <c r="W93" s="162" t="s">
        <v>433</v>
      </c>
      <c r="X93" s="162" t="s">
        <v>431</v>
      </c>
      <c r="Y93" s="162" t="s">
        <v>431</v>
      </c>
      <c r="Z93" s="162" t="s">
        <v>431</v>
      </c>
      <c r="AA93" s="162" t="s">
        <v>386</v>
      </c>
      <c r="AB93" s="162" t="s">
        <v>431</v>
      </c>
      <c r="AC93" s="162" t="s">
        <v>431</v>
      </c>
      <c r="AD93" s="162" t="s">
        <v>332</v>
      </c>
      <c r="AE93" s="162" t="s">
        <v>431</v>
      </c>
      <c r="AF93" s="162" t="s">
        <v>302</v>
      </c>
      <c r="AG93" s="162" t="s">
        <v>302</v>
      </c>
      <c r="AH93" s="162" t="s">
        <v>306</v>
      </c>
      <c r="AI93" s="162" t="s">
        <v>299</v>
      </c>
      <c r="AJ93" s="149" t="s">
        <v>233</v>
      </c>
      <c r="AK93" s="54"/>
    </row>
    <row r="94" spans="1:37" ht="15">
      <c r="A94" s="335"/>
      <c r="B94" s="224" t="s">
        <v>758</v>
      </c>
      <c r="C94" s="340"/>
      <c r="D94" s="349"/>
      <c r="E94" s="164">
        <v>23</v>
      </c>
      <c r="F94" s="162">
        <v>1</v>
      </c>
      <c r="G94" s="162">
        <v>1</v>
      </c>
      <c r="H94" s="162">
        <v>0</v>
      </c>
      <c r="I94" s="162">
        <v>0</v>
      </c>
      <c r="J94" s="162">
        <v>1</v>
      </c>
      <c r="K94" s="162">
        <v>2</v>
      </c>
      <c r="L94" s="162">
        <v>0</v>
      </c>
      <c r="M94" s="162">
        <v>0</v>
      </c>
      <c r="N94" s="162">
        <v>0</v>
      </c>
      <c r="O94" s="162">
        <v>0</v>
      </c>
      <c r="P94" s="162">
        <v>0</v>
      </c>
      <c r="Q94" s="162">
        <v>2</v>
      </c>
      <c r="R94" s="162">
        <v>0</v>
      </c>
      <c r="S94" s="162">
        <v>2</v>
      </c>
      <c r="T94" s="162">
        <v>0</v>
      </c>
      <c r="U94" s="162">
        <v>0</v>
      </c>
      <c r="V94" s="162">
        <v>0</v>
      </c>
      <c r="W94" s="162">
        <v>1</v>
      </c>
      <c r="X94" s="162">
        <v>0</v>
      </c>
      <c r="Y94" s="162">
        <v>0</v>
      </c>
      <c r="Z94" s="162">
        <v>0</v>
      </c>
      <c r="AA94" s="162">
        <v>1</v>
      </c>
      <c r="AB94" s="162">
        <v>0</v>
      </c>
      <c r="AC94" s="162">
        <v>0</v>
      </c>
      <c r="AD94" s="162">
        <v>1</v>
      </c>
      <c r="AE94" s="162">
        <v>0</v>
      </c>
      <c r="AF94" s="162">
        <v>0</v>
      </c>
      <c r="AG94" s="162">
        <v>0</v>
      </c>
      <c r="AH94" s="162">
        <v>1</v>
      </c>
      <c r="AI94" s="162">
        <v>2</v>
      </c>
      <c r="AJ94" s="149"/>
      <c r="AK94" s="54"/>
    </row>
    <row r="95" spans="1:37" ht="63.75">
      <c r="A95" s="335"/>
      <c r="B95" s="224" t="s">
        <v>134</v>
      </c>
      <c r="C95" s="340"/>
      <c r="D95" s="349"/>
      <c r="E95" s="162" t="s">
        <v>446</v>
      </c>
      <c r="F95" s="162" t="s">
        <v>451</v>
      </c>
      <c r="G95" s="162" t="s">
        <v>431</v>
      </c>
      <c r="H95" s="162" t="s">
        <v>431</v>
      </c>
      <c r="I95" s="162" t="s">
        <v>431</v>
      </c>
      <c r="J95" s="162" t="s">
        <v>431</v>
      </c>
      <c r="K95" s="162" t="s">
        <v>431</v>
      </c>
      <c r="L95" s="162" t="s">
        <v>431</v>
      </c>
      <c r="M95" s="162" t="s">
        <v>431</v>
      </c>
      <c r="N95" s="162" t="s">
        <v>431</v>
      </c>
      <c r="O95" s="162" t="s">
        <v>431</v>
      </c>
      <c r="P95" s="162" t="s">
        <v>431</v>
      </c>
      <c r="Q95" s="162" t="s">
        <v>308</v>
      </c>
      <c r="R95" s="162" t="s">
        <v>431</v>
      </c>
      <c r="S95" s="162" t="s">
        <v>431</v>
      </c>
      <c r="T95" s="162" t="s">
        <v>431</v>
      </c>
      <c r="U95" s="162" t="s">
        <v>431</v>
      </c>
      <c r="V95" s="162" t="s">
        <v>431</v>
      </c>
      <c r="W95" s="162" t="s">
        <v>339</v>
      </c>
      <c r="X95" s="162" t="s">
        <v>431</v>
      </c>
      <c r="Y95" s="162" t="s">
        <v>431</v>
      </c>
      <c r="Z95" s="162" t="s">
        <v>431</v>
      </c>
      <c r="AA95" s="162" t="s">
        <v>431</v>
      </c>
      <c r="AB95" s="162" t="s">
        <v>431</v>
      </c>
      <c r="AC95" s="162" t="s">
        <v>431</v>
      </c>
      <c r="AD95" s="162" t="s">
        <v>340</v>
      </c>
      <c r="AE95" s="162" t="s">
        <v>431</v>
      </c>
      <c r="AF95" s="162" t="s">
        <v>302</v>
      </c>
      <c r="AG95" s="162" t="s">
        <v>302</v>
      </c>
      <c r="AH95" s="162" t="s">
        <v>302</v>
      </c>
      <c r="AI95" s="162" t="s">
        <v>302</v>
      </c>
      <c r="AJ95" s="149" t="s">
        <v>233</v>
      </c>
      <c r="AK95" s="54"/>
    </row>
    <row r="96" spans="1:37" ht="15">
      <c r="A96" s="335"/>
      <c r="B96" s="224" t="s">
        <v>759</v>
      </c>
      <c r="C96" s="340"/>
      <c r="D96" s="349"/>
      <c r="E96" s="164">
        <v>7</v>
      </c>
      <c r="F96" s="162">
        <v>1</v>
      </c>
      <c r="G96" s="162">
        <v>0</v>
      </c>
      <c r="H96" s="162">
        <v>0</v>
      </c>
      <c r="I96" s="162">
        <v>0</v>
      </c>
      <c r="J96" s="162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2">
        <v>0</v>
      </c>
      <c r="Q96" s="162">
        <v>1</v>
      </c>
      <c r="R96" s="162">
        <v>0</v>
      </c>
      <c r="S96" s="162">
        <v>0</v>
      </c>
      <c r="T96" s="162">
        <v>0</v>
      </c>
      <c r="U96" s="162">
        <v>0</v>
      </c>
      <c r="V96" s="162">
        <v>0</v>
      </c>
      <c r="W96" s="162">
        <v>1</v>
      </c>
      <c r="X96" s="162">
        <v>0</v>
      </c>
      <c r="Y96" s="162">
        <v>0</v>
      </c>
      <c r="Z96" s="162">
        <v>0</v>
      </c>
      <c r="AA96" s="162">
        <v>0</v>
      </c>
      <c r="AB96" s="162">
        <v>0</v>
      </c>
      <c r="AC96" s="162">
        <v>0</v>
      </c>
      <c r="AD96" s="162">
        <v>2</v>
      </c>
      <c r="AE96" s="162">
        <v>0</v>
      </c>
      <c r="AF96" s="162">
        <v>0</v>
      </c>
      <c r="AG96" s="162">
        <v>0</v>
      </c>
      <c r="AH96" s="162">
        <v>0</v>
      </c>
      <c r="AI96" s="162">
        <v>0</v>
      </c>
      <c r="AJ96" s="149"/>
      <c r="AK96" s="54"/>
    </row>
    <row r="97" spans="1:37" ht="63.75">
      <c r="A97" s="335"/>
      <c r="B97" s="224" t="s">
        <v>135</v>
      </c>
      <c r="C97" s="340"/>
      <c r="D97" s="349"/>
      <c r="E97" s="162" t="s">
        <v>413</v>
      </c>
      <c r="F97" s="162" t="s">
        <v>452</v>
      </c>
      <c r="G97" s="162" t="s">
        <v>431</v>
      </c>
      <c r="H97" s="162" t="s">
        <v>431</v>
      </c>
      <c r="I97" s="162" t="s">
        <v>431</v>
      </c>
      <c r="J97" s="162" t="s">
        <v>431</v>
      </c>
      <c r="K97" s="162" t="s">
        <v>431</v>
      </c>
      <c r="L97" s="162" t="s">
        <v>431</v>
      </c>
      <c r="M97" s="162" t="s">
        <v>431</v>
      </c>
      <c r="N97" s="162" t="s">
        <v>431</v>
      </c>
      <c r="O97" s="162" t="s">
        <v>431</v>
      </c>
      <c r="P97" s="162" t="s">
        <v>431</v>
      </c>
      <c r="Q97" s="162" t="s">
        <v>431</v>
      </c>
      <c r="R97" s="162" t="s">
        <v>431</v>
      </c>
      <c r="S97" s="162" t="s">
        <v>431</v>
      </c>
      <c r="T97" s="162" t="s">
        <v>431</v>
      </c>
      <c r="U97" s="162" t="s">
        <v>431</v>
      </c>
      <c r="V97" s="162" t="s">
        <v>431</v>
      </c>
      <c r="W97" s="162" t="s">
        <v>431</v>
      </c>
      <c r="X97" s="162" t="s">
        <v>431</v>
      </c>
      <c r="Y97" s="162" t="s">
        <v>431</v>
      </c>
      <c r="Z97" s="162" t="s">
        <v>431</v>
      </c>
      <c r="AA97" s="162" t="s">
        <v>431</v>
      </c>
      <c r="AB97" s="162" t="s">
        <v>431</v>
      </c>
      <c r="AC97" s="162" t="s">
        <v>431</v>
      </c>
      <c r="AD97" s="162" t="s">
        <v>431</v>
      </c>
      <c r="AE97" s="162" t="s">
        <v>431</v>
      </c>
      <c r="AF97" s="162" t="s">
        <v>302</v>
      </c>
      <c r="AG97" s="162" t="s">
        <v>302</v>
      </c>
      <c r="AH97" s="162" t="s">
        <v>302</v>
      </c>
      <c r="AI97" s="162" t="s">
        <v>302</v>
      </c>
      <c r="AJ97" s="149" t="s">
        <v>233</v>
      </c>
      <c r="AK97" s="54"/>
    </row>
    <row r="98" spans="1:37" ht="15">
      <c r="A98" s="335"/>
      <c r="B98" s="224" t="s">
        <v>760</v>
      </c>
      <c r="C98" s="318"/>
      <c r="D98" s="349"/>
      <c r="E98" s="164">
        <v>5</v>
      </c>
      <c r="F98" s="162">
        <v>1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0</v>
      </c>
      <c r="U98" s="162">
        <v>0</v>
      </c>
      <c r="V98" s="162">
        <v>0</v>
      </c>
      <c r="W98" s="162">
        <v>0</v>
      </c>
      <c r="X98" s="162">
        <v>0</v>
      </c>
      <c r="Y98" s="162">
        <v>0</v>
      </c>
      <c r="Z98" s="162">
        <v>0</v>
      </c>
      <c r="AA98" s="162">
        <v>0</v>
      </c>
      <c r="AB98" s="162">
        <v>0</v>
      </c>
      <c r="AC98" s="162">
        <v>0</v>
      </c>
      <c r="AD98" s="162">
        <v>0</v>
      </c>
      <c r="AE98" s="162">
        <v>0</v>
      </c>
      <c r="AF98" s="162">
        <v>0</v>
      </c>
      <c r="AG98" s="162">
        <v>0</v>
      </c>
      <c r="AH98" s="162">
        <v>0</v>
      </c>
      <c r="AI98" s="162">
        <v>0</v>
      </c>
      <c r="AJ98" s="149"/>
      <c r="AK98" s="54"/>
    </row>
    <row r="99" spans="1:37" ht="38.25">
      <c r="A99" s="335"/>
      <c r="B99" s="170" t="s">
        <v>131</v>
      </c>
      <c r="C99" s="313">
        <v>2009</v>
      </c>
      <c r="D99" s="166"/>
      <c r="E99" s="163" t="s">
        <v>299</v>
      </c>
      <c r="F99" s="162" t="s">
        <v>299</v>
      </c>
      <c r="G99" s="162" t="s">
        <v>299</v>
      </c>
      <c r="H99" s="162" t="s">
        <v>453</v>
      </c>
      <c r="I99" s="162" t="s">
        <v>299</v>
      </c>
      <c r="J99" s="162" t="s">
        <v>454</v>
      </c>
      <c r="K99" s="162" t="s">
        <v>455</v>
      </c>
      <c r="L99" s="162" t="s">
        <v>456</v>
      </c>
      <c r="M99" s="162" t="s">
        <v>371</v>
      </c>
      <c r="N99" s="162" t="s">
        <v>457</v>
      </c>
      <c r="O99" s="162" t="s">
        <v>458</v>
      </c>
      <c r="P99" s="162" t="s">
        <v>299</v>
      </c>
      <c r="Q99" s="162" t="s">
        <v>459</v>
      </c>
      <c r="R99" s="162" t="s">
        <v>460</v>
      </c>
      <c r="S99" s="162" t="s">
        <v>461</v>
      </c>
      <c r="T99" s="162" t="s">
        <v>299</v>
      </c>
      <c r="U99" s="162" t="s">
        <v>462</v>
      </c>
      <c r="V99" s="162" t="s">
        <v>463</v>
      </c>
      <c r="W99" s="162" t="s">
        <v>294</v>
      </c>
      <c r="X99" s="162" t="s">
        <v>464</v>
      </c>
      <c r="Y99" s="162" t="s">
        <v>297</v>
      </c>
      <c r="Z99" s="162" t="s">
        <v>308</v>
      </c>
      <c r="AA99" s="162" t="s">
        <v>308</v>
      </c>
      <c r="AB99" s="162" t="s">
        <v>465</v>
      </c>
      <c r="AC99" s="162" t="s">
        <v>466</v>
      </c>
      <c r="AD99" s="162" t="s">
        <v>332</v>
      </c>
      <c r="AE99" s="162" t="s">
        <v>302</v>
      </c>
      <c r="AF99" s="162" t="s">
        <v>294</v>
      </c>
      <c r="AG99" s="162" t="s">
        <v>299</v>
      </c>
      <c r="AH99" s="162" t="s">
        <v>302</v>
      </c>
      <c r="AI99" s="162" t="s">
        <v>294</v>
      </c>
      <c r="AJ99" s="149" t="s">
        <v>233</v>
      </c>
      <c r="AK99" s="54"/>
    </row>
    <row r="100" spans="1:37" ht="15">
      <c r="A100" s="335"/>
      <c r="B100" s="170" t="s">
        <v>756</v>
      </c>
      <c r="C100" s="313"/>
      <c r="D100" s="166"/>
      <c r="E100" s="162">
        <v>81</v>
      </c>
      <c r="F100" s="162">
        <v>31</v>
      </c>
      <c r="G100" s="162">
        <v>3</v>
      </c>
      <c r="H100" s="162">
        <v>4</v>
      </c>
      <c r="I100" s="162">
        <v>1</v>
      </c>
      <c r="J100" s="162">
        <v>7</v>
      </c>
      <c r="K100" s="162">
        <v>1</v>
      </c>
      <c r="L100" s="162">
        <v>2</v>
      </c>
      <c r="M100" s="162">
        <v>1</v>
      </c>
      <c r="N100" s="162">
        <v>1</v>
      </c>
      <c r="O100" s="162">
        <v>1</v>
      </c>
      <c r="P100" s="162">
        <v>6</v>
      </c>
      <c r="Q100" s="162">
        <v>1</v>
      </c>
      <c r="R100" s="162">
        <v>1</v>
      </c>
      <c r="S100" s="162">
        <v>2</v>
      </c>
      <c r="T100" s="162">
        <v>3</v>
      </c>
      <c r="U100" s="162">
        <v>1</v>
      </c>
      <c r="V100" s="162">
        <v>1</v>
      </c>
      <c r="W100" s="162">
        <v>1</v>
      </c>
      <c r="X100" s="162">
        <v>1</v>
      </c>
      <c r="Y100" s="162">
        <v>1</v>
      </c>
      <c r="Z100" s="162">
        <v>4</v>
      </c>
      <c r="AA100" s="162">
        <v>2</v>
      </c>
      <c r="AB100" s="162">
        <v>1</v>
      </c>
      <c r="AC100" s="162">
        <v>1</v>
      </c>
      <c r="AD100" s="162">
        <v>1</v>
      </c>
      <c r="AE100" s="162" t="s">
        <v>232</v>
      </c>
      <c r="AF100" s="162">
        <v>1</v>
      </c>
      <c r="AG100" s="162">
        <v>3</v>
      </c>
      <c r="AH100" s="162" t="s">
        <v>232</v>
      </c>
      <c r="AI100" s="162">
        <v>3</v>
      </c>
      <c r="AJ100" s="149"/>
      <c r="AK100" s="54"/>
    </row>
    <row r="101" spans="1:37" ht="38.25">
      <c r="A101" s="335"/>
      <c r="B101" s="170" t="s">
        <v>132</v>
      </c>
      <c r="C101" s="313"/>
      <c r="D101" s="166"/>
      <c r="E101" s="163" t="s">
        <v>453</v>
      </c>
      <c r="F101" s="162" t="s">
        <v>453</v>
      </c>
      <c r="G101" s="162" t="s">
        <v>453</v>
      </c>
      <c r="H101" s="162" t="s">
        <v>299</v>
      </c>
      <c r="I101" s="162" t="s">
        <v>456</v>
      </c>
      <c r="J101" s="162" t="s">
        <v>299</v>
      </c>
      <c r="K101" s="162" t="s">
        <v>299</v>
      </c>
      <c r="L101" s="162" t="s">
        <v>299</v>
      </c>
      <c r="M101" s="162" t="s">
        <v>299</v>
      </c>
      <c r="N101" s="162" t="s">
        <v>299</v>
      </c>
      <c r="O101" s="162" t="s">
        <v>467</v>
      </c>
      <c r="P101" s="162" t="s">
        <v>468</v>
      </c>
      <c r="Q101" s="162" t="s">
        <v>469</v>
      </c>
      <c r="R101" s="162" t="s">
        <v>317</v>
      </c>
      <c r="S101" s="162" t="s">
        <v>317</v>
      </c>
      <c r="T101" s="162" t="s">
        <v>332</v>
      </c>
      <c r="U101" s="162" t="s">
        <v>299</v>
      </c>
      <c r="V101" s="162" t="s">
        <v>455</v>
      </c>
      <c r="W101" s="162" t="s">
        <v>339</v>
      </c>
      <c r="X101" s="162" t="s">
        <v>462</v>
      </c>
      <c r="Y101" s="162" t="s">
        <v>464</v>
      </c>
      <c r="Z101" s="162" t="s">
        <v>299</v>
      </c>
      <c r="AA101" s="162" t="s">
        <v>464</v>
      </c>
      <c r="AB101" s="162" t="s">
        <v>455</v>
      </c>
      <c r="AC101" s="162" t="s">
        <v>294</v>
      </c>
      <c r="AD101" s="162" t="s">
        <v>464</v>
      </c>
      <c r="AE101" s="162" t="s">
        <v>302</v>
      </c>
      <c r="AF101" s="162" t="s">
        <v>299</v>
      </c>
      <c r="AG101" s="162" t="s">
        <v>308</v>
      </c>
      <c r="AH101" s="162" t="s">
        <v>302</v>
      </c>
      <c r="AI101" s="162" t="s">
        <v>470</v>
      </c>
      <c r="AJ101" s="149" t="s">
        <v>233</v>
      </c>
      <c r="AK101" s="54"/>
    </row>
    <row r="102" spans="1:37" ht="15">
      <c r="A102" s="335"/>
      <c r="B102" s="170" t="s">
        <v>757</v>
      </c>
      <c r="C102" s="313"/>
      <c r="D102" s="166"/>
      <c r="E102" s="162">
        <v>17</v>
      </c>
      <c r="F102" s="162">
        <v>7</v>
      </c>
      <c r="G102" s="162">
        <v>1</v>
      </c>
      <c r="H102" s="162">
        <v>2</v>
      </c>
      <c r="I102" s="162">
        <v>2</v>
      </c>
      <c r="J102" s="162">
        <v>2</v>
      </c>
      <c r="K102" s="162">
        <v>2</v>
      </c>
      <c r="L102" s="162">
        <v>2</v>
      </c>
      <c r="M102" s="162">
        <v>2</v>
      </c>
      <c r="N102" s="162">
        <v>1</v>
      </c>
      <c r="O102" s="162">
        <v>1</v>
      </c>
      <c r="P102" s="162">
        <v>2</v>
      </c>
      <c r="Q102" s="162">
        <v>1</v>
      </c>
      <c r="R102" s="162">
        <v>1</v>
      </c>
      <c r="S102" s="162">
        <v>1</v>
      </c>
      <c r="T102" s="162">
        <v>1</v>
      </c>
      <c r="U102" s="162">
        <v>4</v>
      </c>
      <c r="V102" s="162">
        <v>1</v>
      </c>
      <c r="W102" s="162">
        <v>1</v>
      </c>
      <c r="X102" s="162">
        <v>1</v>
      </c>
      <c r="Y102" s="162">
        <v>1</v>
      </c>
      <c r="Z102" s="162">
        <v>5</v>
      </c>
      <c r="AA102" s="162">
        <v>4</v>
      </c>
      <c r="AB102" s="162">
        <v>1</v>
      </c>
      <c r="AC102" s="162">
        <v>1</v>
      </c>
      <c r="AD102" s="162">
        <v>1</v>
      </c>
      <c r="AE102" s="162" t="s">
        <v>232</v>
      </c>
      <c r="AF102" s="162">
        <v>1</v>
      </c>
      <c r="AG102" s="162">
        <v>3</v>
      </c>
      <c r="AH102" s="162" t="s">
        <v>232</v>
      </c>
      <c r="AI102" s="162">
        <v>1</v>
      </c>
      <c r="AJ102" s="149"/>
      <c r="AK102" s="54"/>
    </row>
    <row r="103" spans="1:37" ht="63.75">
      <c r="A103" s="335"/>
      <c r="B103" s="170" t="s">
        <v>133</v>
      </c>
      <c r="C103" s="313"/>
      <c r="D103" s="166"/>
      <c r="E103" s="163" t="s">
        <v>296</v>
      </c>
      <c r="F103" s="162" t="s">
        <v>471</v>
      </c>
      <c r="G103" s="162" t="s">
        <v>471</v>
      </c>
      <c r="H103" s="162" t="s">
        <v>456</v>
      </c>
      <c r="I103" s="162" t="s">
        <v>472</v>
      </c>
      <c r="J103" s="162" t="s">
        <v>453</v>
      </c>
      <c r="K103" s="162" t="s">
        <v>473</v>
      </c>
      <c r="L103" s="162" t="s">
        <v>296</v>
      </c>
      <c r="M103" s="162" t="s">
        <v>468</v>
      </c>
      <c r="N103" s="162" t="s">
        <v>296</v>
      </c>
      <c r="O103" s="162" t="s">
        <v>464</v>
      </c>
      <c r="P103" s="162" t="s">
        <v>474</v>
      </c>
      <c r="Q103" s="162" t="s">
        <v>475</v>
      </c>
      <c r="R103" s="162" t="s">
        <v>299</v>
      </c>
      <c r="S103" s="162" t="s">
        <v>319</v>
      </c>
      <c r="T103" s="162" t="s">
        <v>476</v>
      </c>
      <c r="U103" s="162" t="s">
        <v>468</v>
      </c>
      <c r="V103" s="162" t="s">
        <v>299</v>
      </c>
      <c r="W103" s="162" t="s">
        <v>299</v>
      </c>
      <c r="X103" s="162" t="s">
        <v>299</v>
      </c>
      <c r="Y103" s="162" t="s">
        <v>302</v>
      </c>
      <c r="Z103" s="162" t="s">
        <v>464</v>
      </c>
      <c r="AA103" s="162" t="s">
        <v>317</v>
      </c>
      <c r="AB103" s="162" t="s">
        <v>319</v>
      </c>
      <c r="AC103" s="162" t="s">
        <v>289</v>
      </c>
      <c r="AD103" s="162" t="s">
        <v>455</v>
      </c>
      <c r="AE103" s="162" t="s">
        <v>302</v>
      </c>
      <c r="AF103" s="162" t="s">
        <v>308</v>
      </c>
      <c r="AG103" s="162" t="s">
        <v>461</v>
      </c>
      <c r="AH103" s="162" t="s">
        <v>302</v>
      </c>
      <c r="AI103" s="162" t="s">
        <v>477</v>
      </c>
      <c r="AJ103" s="149" t="s">
        <v>233</v>
      </c>
      <c r="AK103" s="54"/>
    </row>
    <row r="104" spans="1:37" ht="15">
      <c r="A104" s="335"/>
      <c r="B104" s="170" t="s">
        <v>758</v>
      </c>
      <c r="C104" s="313"/>
      <c r="D104" s="166"/>
      <c r="E104" s="162">
        <v>17</v>
      </c>
      <c r="F104" s="162">
        <v>4</v>
      </c>
      <c r="G104" s="162">
        <v>1</v>
      </c>
      <c r="H104" s="162">
        <v>1</v>
      </c>
      <c r="I104" s="162">
        <v>1</v>
      </c>
      <c r="J104" s="162">
        <v>2</v>
      </c>
      <c r="K104" s="162">
        <v>1</v>
      </c>
      <c r="L104" s="162">
        <v>2</v>
      </c>
      <c r="M104" s="162">
        <v>2</v>
      </c>
      <c r="N104" s="162">
        <v>1</v>
      </c>
      <c r="O104" s="162">
        <v>1</v>
      </c>
      <c r="P104" s="162">
        <v>4</v>
      </c>
      <c r="Q104" s="162">
        <v>1</v>
      </c>
      <c r="R104" s="162">
        <v>2</v>
      </c>
      <c r="S104" s="162">
        <v>2</v>
      </c>
      <c r="T104" s="162">
        <v>1</v>
      </c>
      <c r="U104" s="162">
        <v>1</v>
      </c>
      <c r="V104" s="162">
        <v>1</v>
      </c>
      <c r="W104" s="162">
        <v>3</v>
      </c>
      <c r="X104" s="162">
        <v>2</v>
      </c>
      <c r="Y104" s="162"/>
      <c r="Z104" s="162">
        <v>1</v>
      </c>
      <c r="AA104" s="162">
        <v>1</v>
      </c>
      <c r="AB104" s="162">
        <v>1</v>
      </c>
      <c r="AC104" s="162">
        <v>1</v>
      </c>
      <c r="AD104" s="162">
        <v>2</v>
      </c>
      <c r="AE104" s="162" t="s">
        <v>232</v>
      </c>
      <c r="AF104" s="162">
        <v>1</v>
      </c>
      <c r="AG104" s="162">
        <v>2</v>
      </c>
      <c r="AH104" s="162" t="s">
        <v>232</v>
      </c>
      <c r="AI104" s="162">
        <v>1</v>
      </c>
      <c r="AJ104" s="149"/>
      <c r="AK104" s="54"/>
    </row>
    <row r="105" spans="1:37" ht="38.25">
      <c r="A105" s="335"/>
      <c r="B105" s="170" t="s">
        <v>134</v>
      </c>
      <c r="C105" s="313"/>
      <c r="D105" s="166"/>
      <c r="E105" s="163" t="s">
        <v>478</v>
      </c>
      <c r="F105" s="162" t="s">
        <v>456</v>
      </c>
      <c r="G105" s="162" t="s">
        <v>456</v>
      </c>
      <c r="H105" s="162" t="s">
        <v>454</v>
      </c>
      <c r="I105" s="162" t="s">
        <v>302</v>
      </c>
      <c r="J105" s="162" t="s">
        <v>456</v>
      </c>
      <c r="K105" s="162" t="s">
        <v>294</v>
      </c>
      <c r="L105" s="162" t="s">
        <v>302</v>
      </c>
      <c r="M105" s="162" t="s">
        <v>332</v>
      </c>
      <c r="N105" s="162" t="s">
        <v>302</v>
      </c>
      <c r="O105" s="162" t="s">
        <v>479</v>
      </c>
      <c r="P105" s="162" t="s">
        <v>480</v>
      </c>
      <c r="Q105" s="162" t="s">
        <v>481</v>
      </c>
      <c r="R105" s="162" t="s">
        <v>302</v>
      </c>
      <c r="S105" s="162" t="s">
        <v>482</v>
      </c>
      <c r="T105" s="162" t="s">
        <v>302</v>
      </c>
      <c r="U105" s="162" t="s">
        <v>294</v>
      </c>
      <c r="V105" s="162" t="s">
        <v>483</v>
      </c>
      <c r="W105" s="162" t="s">
        <v>484</v>
      </c>
      <c r="X105" s="162" t="s">
        <v>485</v>
      </c>
      <c r="Y105" s="162" t="s">
        <v>302</v>
      </c>
      <c r="Z105" s="162" t="s">
        <v>486</v>
      </c>
      <c r="AA105" s="162" t="s">
        <v>461</v>
      </c>
      <c r="AB105" s="162" t="s">
        <v>299</v>
      </c>
      <c r="AC105" s="162" t="s">
        <v>464</v>
      </c>
      <c r="AD105" s="162" t="s">
        <v>289</v>
      </c>
      <c r="AE105" s="162" t="s">
        <v>302</v>
      </c>
      <c r="AF105" s="162" t="s">
        <v>487</v>
      </c>
      <c r="AG105" s="162" t="s">
        <v>317</v>
      </c>
      <c r="AH105" s="162" t="s">
        <v>302</v>
      </c>
      <c r="AI105" s="162" t="s">
        <v>299</v>
      </c>
      <c r="AJ105" s="149" t="s">
        <v>233</v>
      </c>
      <c r="AK105" s="54"/>
    </row>
    <row r="106" spans="1:37" ht="15">
      <c r="A106" s="335"/>
      <c r="B106" s="170" t="s">
        <v>759</v>
      </c>
      <c r="C106" s="313"/>
      <c r="D106" s="166"/>
      <c r="E106" s="162">
        <v>14</v>
      </c>
      <c r="F106" s="162">
        <v>7</v>
      </c>
      <c r="G106" s="162">
        <v>1</v>
      </c>
      <c r="H106" s="162">
        <v>1</v>
      </c>
      <c r="I106" s="162"/>
      <c r="J106" s="162">
        <v>1</v>
      </c>
      <c r="K106" s="162">
        <v>2</v>
      </c>
      <c r="L106" s="162"/>
      <c r="M106" s="162">
        <v>1</v>
      </c>
      <c r="N106" s="162"/>
      <c r="O106" s="162">
        <v>1</v>
      </c>
      <c r="P106" s="162">
        <v>3</v>
      </c>
      <c r="Q106" s="162">
        <v>1</v>
      </c>
      <c r="R106" s="162"/>
      <c r="S106" s="162">
        <v>2</v>
      </c>
      <c r="T106" s="162"/>
      <c r="U106" s="162">
        <v>1</v>
      </c>
      <c r="V106" s="162">
        <v>1</v>
      </c>
      <c r="W106" s="162">
        <v>1</v>
      </c>
      <c r="X106" s="162">
        <v>1</v>
      </c>
      <c r="Y106" s="162"/>
      <c r="Z106" s="162">
        <v>2</v>
      </c>
      <c r="AA106" s="162">
        <v>1</v>
      </c>
      <c r="AB106" s="162">
        <v>1</v>
      </c>
      <c r="AC106" s="162">
        <v>1</v>
      </c>
      <c r="AD106" s="162">
        <v>1</v>
      </c>
      <c r="AE106" s="162" t="s">
        <v>232</v>
      </c>
      <c r="AF106" s="162">
        <v>1</v>
      </c>
      <c r="AG106" s="162">
        <v>3</v>
      </c>
      <c r="AH106" s="162" t="s">
        <v>232</v>
      </c>
      <c r="AI106" s="162">
        <v>4</v>
      </c>
      <c r="AJ106" s="149"/>
      <c r="AK106" s="54"/>
    </row>
    <row r="107" spans="1:37" ht="51">
      <c r="A107" s="335"/>
      <c r="B107" s="170" t="s">
        <v>135</v>
      </c>
      <c r="C107" s="313"/>
      <c r="D107" s="166"/>
      <c r="E107" s="162" t="s">
        <v>488</v>
      </c>
      <c r="F107" s="162" t="s">
        <v>489</v>
      </c>
      <c r="G107" s="162" t="s">
        <v>490</v>
      </c>
      <c r="H107" s="162" t="s">
        <v>302</v>
      </c>
      <c r="I107" s="162" t="s">
        <v>302</v>
      </c>
      <c r="J107" s="162" t="s">
        <v>302</v>
      </c>
      <c r="K107" s="162" t="s">
        <v>302</v>
      </c>
      <c r="L107" s="162" t="s">
        <v>302</v>
      </c>
      <c r="M107" s="162" t="s">
        <v>371</v>
      </c>
      <c r="N107" s="162" t="s">
        <v>302</v>
      </c>
      <c r="O107" s="162" t="s">
        <v>302</v>
      </c>
      <c r="P107" s="162" t="s">
        <v>302</v>
      </c>
      <c r="Q107" s="162" t="s">
        <v>302</v>
      </c>
      <c r="R107" s="162" t="s">
        <v>302</v>
      </c>
      <c r="S107" s="162" t="s">
        <v>302</v>
      </c>
      <c r="T107" s="162" t="s">
        <v>302</v>
      </c>
      <c r="U107" s="162" t="s">
        <v>302</v>
      </c>
      <c r="V107" s="162" t="s">
        <v>302</v>
      </c>
      <c r="W107" s="162" t="s">
        <v>302</v>
      </c>
      <c r="X107" s="162" t="s">
        <v>302</v>
      </c>
      <c r="Y107" s="162" t="s">
        <v>302</v>
      </c>
      <c r="Z107" s="162" t="s">
        <v>302</v>
      </c>
      <c r="AA107" s="162" t="s">
        <v>491</v>
      </c>
      <c r="AB107" s="162" t="s">
        <v>302</v>
      </c>
      <c r="AC107" s="162" t="s">
        <v>466</v>
      </c>
      <c r="AD107" s="162" t="s">
        <v>302</v>
      </c>
      <c r="AE107" s="162" t="s">
        <v>302</v>
      </c>
      <c r="AF107" s="162" t="s">
        <v>492</v>
      </c>
      <c r="AG107" s="162" t="s">
        <v>302</v>
      </c>
      <c r="AH107" s="162" t="s">
        <v>302</v>
      </c>
      <c r="AI107" s="162" t="s">
        <v>464</v>
      </c>
      <c r="AJ107" s="149" t="s">
        <v>233</v>
      </c>
      <c r="AK107" s="54"/>
    </row>
    <row r="108" spans="1:37" ht="15">
      <c r="A108" s="335"/>
      <c r="B108" s="170" t="s">
        <v>760</v>
      </c>
      <c r="C108" s="166"/>
      <c r="D108" s="166"/>
      <c r="E108" s="149">
        <v>13</v>
      </c>
      <c r="F108" s="149">
        <v>5</v>
      </c>
      <c r="G108" s="149">
        <v>1</v>
      </c>
      <c r="H108" s="149"/>
      <c r="I108" s="149"/>
      <c r="J108" s="149"/>
      <c r="K108" s="149"/>
      <c r="L108" s="149"/>
      <c r="M108" s="149">
        <v>1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>
        <v>1</v>
      </c>
      <c r="AB108" s="149"/>
      <c r="AC108" s="149">
        <v>1</v>
      </c>
      <c r="AD108" s="149"/>
      <c r="AE108" s="149"/>
      <c r="AF108" s="149">
        <v>1</v>
      </c>
      <c r="AG108" s="149"/>
      <c r="AH108" s="149"/>
      <c r="AI108" s="149">
        <v>1</v>
      </c>
      <c r="AJ108" s="149"/>
      <c r="AK108" s="54"/>
    </row>
    <row r="109" spans="1:37" ht="102">
      <c r="A109" s="335"/>
      <c r="B109" s="224" t="s">
        <v>131</v>
      </c>
      <c r="C109" s="315">
        <v>2010</v>
      </c>
      <c r="D109" s="340"/>
      <c r="E109" s="163" t="s">
        <v>296</v>
      </c>
      <c r="F109" s="149" t="s">
        <v>296</v>
      </c>
      <c r="G109" s="149" t="s">
        <v>464</v>
      </c>
      <c r="H109" s="149" t="s">
        <v>299</v>
      </c>
      <c r="I109" s="149" t="s">
        <v>319</v>
      </c>
      <c r="J109" s="149" t="s">
        <v>299</v>
      </c>
      <c r="K109" s="162" t="s">
        <v>302</v>
      </c>
      <c r="L109" s="149" t="s">
        <v>296</v>
      </c>
      <c r="M109" s="149" t="s">
        <v>294</v>
      </c>
      <c r="N109" s="149" t="s">
        <v>296</v>
      </c>
      <c r="O109" s="149" t="s">
        <v>355</v>
      </c>
      <c r="P109" s="149" t="s">
        <v>294</v>
      </c>
      <c r="Q109" s="149" t="s">
        <v>299</v>
      </c>
      <c r="R109" s="162" t="s">
        <v>302</v>
      </c>
      <c r="S109" s="149" t="s">
        <v>493</v>
      </c>
      <c r="T109" s="149" t="s">
        <v>299</v>
      </c>
      <c r="U109" s="149" t="s">
        <v>299</v>
      </c>
      <c r="V109" s="149" t="s">
        <v>294</v>
      </c>
      <c r="W109" s="162" t="s">
        <v>494</v>
      </c>
      <c r="X109" s="149" t="s">
        <v>495</v>
      </c>
      <c r="Y109" s="149" t="s">
        <v>299</v>
      </c>
      <c r="Z109" s="149" t="s">
        <v>299</v>
      </c>
      <c r="AA109" s="162" t="s">
        <v>496</v>
      </c>
      <c r="AB109" s="149" t="s">
        <v>497</v>
      </c>
      <c r="AC109" s="149" t="s">
        <v>498</v>
      </c>
      <c r="AD109" s="149" t="s">
        <v>294</v>
      </c>
      <c r="AE109" s="149" t="s">
        <v>232</v>
      </c>
      <c r="AF109" s="149" t="s">
        <v>453</v>
      </c>
      <c r="AG109" s="149" t="s">
        <v>317</v>
      </c>
      <c r="AH109" s="149" t="s">
        <v>317</v>
      </c>
      <c r="AI109" s="149" t="s">
        <v>299</v>
      </c>
      <c r="AJ109" s="162" t="s">
        <v>499</v>
      </c>
      <c r="AK109" s="162" t="s">
        <v>500</v>
      </c>
    </row>
    <row r="110" spans="1:37" ht="15">
      <c r="A110" s="335"/>
      <c r="B110" s="224" t="s">
        <v>756</v>
      </c>
      <c r="C110" s="316"/>
      <c r="D110" s="340"/>
      <c r="E110" s="149">
        <v>27</v>
      </c>
      <c r="F110" s="149">
        <v>3</v>
      </c>
      <c r="G110" s="149">
        <v>2</v>
      </c>
      <c r="H110" s="149">
        <v>1</v>
      </c>
      <c r="I110" s="149">
        <v>1</v>
      </c>
      <c r="J110" s="149">
        <v>2</v>
      </c>
      <c r="K110" s="149"/>
      <c r="L110" s="149">
        <v>1</v>
      </c>
      <c r="M110" s="149">
        <v>1</v>
      </c>
      <c r="N110" s="149">
        <v>1</v>
      </c>
      <c r="O110" s="149">
        <v>1</v>
      </c>
      <c r="P110" s="149">
        <v>1</v>
      </c>
      <c r="Q110" s="149">
        <v>1</v>
      </c>
      <c r="R110" s="149"/>
      <c r="S110" s="149">
        <v>1</v>
      </c>
      <c r="T110" s="149">
        <v>1</v>
      </c>
      <c r="U110" s="149">
        <v>3</v>
      </c>
      <c r="V110" s="149">
        <v>1</v>
      </c>
      <c r="W110" s="149">
        <v>1</v>
      </c>
      <c r="X110" s="149">
        <v>1</v>
      </c>
      <c r="Y110" s="149">
        <v>1</v>
      </c>
      <c r="Z110" s="149">
        <v>4</v>
      </c>
      <c r="AA110" s="162">
        <v>1</v>
      </c>
      <c r="AB110" s="149">
        <v>1</v>
      </c>
      <c r="AC110" s="149">
        <v>1</v>
      </c>
      <c r="AD110" s="149">
        <v>1</v>
      </c>
      <c r="AE110" s="149" t="s">
        <v>232</v>
      </c>
      <c r="AF110" s="149">
        <v>1</v>
      </c>
      <c r="AG110" s="149">
        <v>3</v>
      </c>
      <c r="AH110" s="149">
        <v>1</v>
      </c>
      <c r="AI110" s="149">
        <v>1</v>
      </c>
      <c r="AJ110" s="149"/>
      <c r="AK110" s="54"/>
    </row>
    <row r="111" spans="1:37" ht="45">
      <c r="A111" s="335"/>
      <c r="B111" s="224" t="s">
        <v>132</v>
      </c>
      <c r="C111" s="316"/>
      <c r="D111" s="340"/>
      <c r="E111" s="163" t="s">
        <v>299</v>
      </c>
      <c r="F111" s="149" t="s">
        <v>299</v>
      </c>
      <c r="G111" s="149" t="s">
        <v>453</v>
      </c>
      <c r="H111" s="149" t="s">
        <v>501</v>
      </c>
      <c r="I111" s="149" t="s">
        <v>502</v>
      </c>
      <c r="J111" s="149" t="s">
        <v>503</v>
      </c>
      <c r="K111" s="162" t="s">
        <v>302</v>
      </c>
      <c r="L111" s="149" t="s">
        <v>504</v>
      </c>
      <c r="M111" s="149" t="s">
        <v>299</v>
      </c>
      <c r="N111" s="149" t="s">
        <v>319</v>
      </c>
      <c r="O111" s="149" t="s">
        <v>299</v>
      </c>
      <c r="P111" s="149" t="s">
        <v>505</v>
      </c>
      <c r="Q111" s="149" t="s">
        <v>506</v>
      </c>
      <c r="R111" s="162" t="s">
        <v>302</v>
      </c>
      <c r="S111" s="149" t="s">
        <v>299</v>
      </c>
      <c r="T111" s="162" t="s">
        <v>302</v>
      </c>
      <c r="U111" s="149" t="s">
        <v>507</v>
      </c>
      <c r="V111" s="149" t="s">
        <v>508</v>
      </c>
      <c r="W111" s="162" t="s">
        <v>294</v>
      </c>
      <c r="X111" s="149" t="s">
        <v>465</v>
      </c>
      <c r="Y111" s="149" t="s">
        <v>317</v>
      </c>
      <c r="Z111" s="149" t="s">
        <v>317</v>
      </c>
      <c r="AA111" s="162" t="s">
        <v>308</v>
      </c>
      <c r="AB111" s="149" t="s">
        <v>509</v>
      </c>
      <c r="AC111" s="149" t="s">
        <v>294</v>
      </c>
      <c r="AD111" s="149" t="s">
        <v>510</v>
      </c>
      <c r="AE111" s="149" t="s">
        <v>232</v>
      </c>
      <c r="AF111" s="149" t="s">
        <v>299</v>
      </c>
      <c r="AG111" s="149" t="s">
        <v>511</v>
      </c>
      <c r="AH111" s="149" t="s">
        <v>299</v>
      </c>
      <c r="AI111" s="149" t="s">
        <v>508</v>
      </c>
      <c r="AJ111" s="162" t="s">
        <v>499</v>
      </c>
      <c r="AK111" s="54"/>
    </row>
    <row r="112" spans="1:37" ht="15">
      <c r="A112" s="335"/>
      <c r="B112" s="224" t="s">
        <v>757</v>
      </c>
      <c r="C112" s="316"/>
      <c r="D112" s="340"/>
      <c r="E112" s="149">
        <v>24</v>
      </c>
      <c r="F112" s="149">
        <v>7</v>
      </c>
      <c r="G112" s="149">
        <v>1</v>
      </c>
      <c r="H112" s="149">
        <v>1</v>
      </c>
      <c r="I112" s="149">
        <v>1</v>
      </c>
      <c r="J112" s="149">
        <v>2</v>
      </c>
      <c r="K112" s="149"/>
      <c r="L112" s="149">
        <v>1</v>
      </c>
      <c r="M112" s="149">
        <v>1</v>
      </c>
      <c r="N112" s="149">
        <v>1</v>
      </c>
      <c r="O112" s="149">
        <v>1</v>
      </c>
      <c r="P112" s="149">
        <v>1</v>
      </c>
      <c r="Q112" s="149">
        <v>1</v>
      </c>
      <c r="R112" s="149"/>
      <c r="S112" s="149">
        <v>2</v>
      </c>
      <c r="T112" s="149"/>
      <c r="U112" s="149">
        <v>1</v>
      </c>
      <c r="V112" s="149">
        <v>1</v>
      </c>
      <c r="W112" s="149">
        <v>1</v>
      </c>
      <c r="X112" s="149">
        <v>1</v>
      </c>
      <c r="Y112" s="149">
        <v>1</v>
      </c>
      <c r="Z112" s="149">
        <v>3</v>
      </c>
      <c r="AA112" s="162">
        <v>1</v>
      </c>
      <c r="AB112" s="149">
        <v>1</v>
      </c>
      <c r="AC112" s="149">
        <v>1</v>
      </c>
      <c r="AD112" s="149">
        <v>3</v>
      </c>
      <c r="AE112" s="149" t="s">
        <v>232</v>
      </c>
      <c r="AF112" s="149">
        <v>1</v>
      </c>
      <c r="AG112" s="149">
        <v>1</v>
      </c>
      <c r="AH112" s="149">
        <v>1</v>
      </c>
      <c r="AI112" s="149">
        <v>1</v>
      </c>
      <c r="AJ112" s="149"/>
      <c r="AK112" s="54"/>
    </row>
    <row r="113" spans="1:37" ht="45">
      <c r="A113" s="335"/>
      <c r="B113" s="224" t="s">
        <v>133</v>
      </c>
      <c r="C113" s="316"/>
      <c r="D113" s="340"/>
      <c r="E113" s="163" t="s">
        <v>453</v>
      </c>
      <c r="F113" s="149" t="s">
        <v>512</v>
      </c>
      <c r="G113" s="149" t="s">
        <v>469</v>
      </c>
      <c r="H113" s="162" t="s">
        <v>302</v>
      </c>
      <c r="I113" s="149" t="s">
        <v>299</v>
      </c>
      <c r="J113" s="149" t="s">
        <v>335</v>
      </c>
      <c r="K113" s="162" t="s">
        <v>302</v>
      </c>
      <c r="L113" s="162" t="s">
        <v>302</v>
      </c>
      <c r="M113" s="149" t="s">
        <v>371</v>
      </c>
      <c r="N113" s="162" t="s">
        <v>302</v>
      </c>
      <c r="O113" s="149" t="s">
        <v>317</v>
      </c>
      <c r="P113" s="149" t="s">
        <v>513</v>
      </c>
      <c r="Q113" s="162" t="s">
        <v>302</v>
      </c>
      <c r="R113" s="162" t="s">
        <v>302</v>
      </c>
      <c r="S113" s="149" t="s">
        <v>317</v>
      </c>
      <c r="T113" s="162" t="s">
        <v>302</v>
      </c>
      <c r="U113" s="149" t="s">
        <v>319</v>
      </c>
      <c r="V113" s="149" t="s">
        <v>511</v>
      </c>
      <c r="W113" s="162" t="s">
        <v>299</v>
      </c>
      <c r="X113" s="149" t="s">
        <v>299</v>
      </c>
      <c r="Y113" s="162" t="s">
        <v>302</v>
      </c>
      <c r="Z113" s="149" t="s">
        <v>514</v>
      </c>
      <c r="AA113" s="162" t="s">
        <v>460</v>
      </c>
      <c r="AB113" s="149" t="s">
        <v>294</v>
      </c>
      <c r="AC113" s="149" t="s">
        <v>515</v>
      </c>
      <c r="AD113" s="149" t="s">
        <v>299</v>
      </c>
      <c r="AE113" s="149" t="s">
        <v>232</v>
      </c>
      <c r="AF113" s="149" t="s">
        <v>516</v>
      </c>
      <c r="AG113" s="149" t="s">
        <v>517</v>
      </c>
      <c r="AH113" s="162" t="s">
        <v>302</v>
      </c>
      <c r="AI113" s="149" t="s">
        <v>477</v>
      </c>
      <c r="AJ113" s="162" t="s">
        <v>499</v>
      </c>
      <c r="AK113" s="54"/>
    </row>
    <row r="114" spans="1:37" ht="15">
      <c r="A114" s="335"/>
      <c r="B114" s="224" t="s">
        <v>758</v>
      </c>
      <c r="C114" s="316"/>
      <c r="D114" s="340"/>
      <c r="E114" s="149">
        <v>6</v>
      </c>
      <c r="F114" s="149">
        <v>2</v>
      </c>
      <c r="G114" s="149">
        <v>1</v>
      </c>
      <c r="H114" s="149"/>
      <c r="I114" s="149">
        <v>1</v>
      </c>
      <c r="J114" s="149">
        <v>2</v>
      </c>
      <c r="K114" s="149"/>
      <c r="L114" s="149"/>
      <c r="M114" s="149">
        <v>1</v>
      </c>
      <c r="N114" s="149"/>
      <c r="O114" s="149">
        <v>1</v>
      </c>
      <c r="P114" s="149">
        <v>1</v>
      </c>
      <c r="Q114" s="149"/>
      <c r="R114" s="149"/>
      <c r="S114" s="149">
        <v>2</v>
      </c>
      <c r="T114" s="149"/>
      <c r="U114" s="149">
        <v>1</v>
      </c>
      <c r="V114" s="149">
        <v>1</v>
      </c>
      <c r="W114" s="149">
        <v>1</v>
      </c>
      <c r="X114" s="149">
        <v>1</v>
      </c>
      <c r="Y114" s="149"/>
      <c r="Z114" s="149">
        <v>1</v>
      </c>
      <c r="AA114" s="162">
        <v>1</v>
      </c>
      <c r="AB114" s="149">
        <v>1</v>
      </c>
      <c r="AC114" s="149">
        <v>1</v>
      </c>
      <c r="AD114" s="149">
        <v>1</v>
      </c>
      <c r="AE114" s="149" t="s">
        <v>232</v>
      </c>
      <c r="AF114" s="149">
        <v>1</v>
      </c>
      <c r="AG114" s="149">
        <v>4</v>
      </c>
      <c r="AH114" s="149"/>
      <c r="AI114" s="149">
        <v>1</v>
      </c>
      <c r="AJ114" s="149"/>
      <c r="AK114" s="54"/>
    </row>
    <row r="115" spans="1:37" ht="38.25">
      <c r="A115" s="335"/>
      <c r="B115" s="224" t="s">
        <v>134</v>
      </c>
      <c r="C115" s="316"/>
      <c r="D115" s="340"/>
      <c r="E115" s="163" t="s">
        <v>468</v>
      </c>
      <c r="F115" s="149" t="s">
        <v>518</v>
      </c>
      <c r="G115" s="162" t="s">
        <v>302</v>
      </c>
      <c r="H115" s="162" t="s">
        <v>302</v>
      </c>
      <c r="I115" s="162" t="s">
        <v>302</v>
      </c>
      <c r="J115" s="162" t="s">
        <v>302</v>
      </c>
      <c r="K115" s="162" t="s">
        <v>302</v>
      </c>
      <c r="L115" s="162" t="s">
        <v>302</v>
      </c>
      <c r="M115" s="162" t="s">
        <v>302</v>
      </c>
      <c r="N115" s="162" t="s">
        <v>302</v>
      </c>
      <c r="O115" s="162" t="s">
        <v>302</v>
      </c>
      <c r="P115" s="162" t="s">
        <v>302</v>
      </c>
      <c r="Q115" s="162" t="s">
        <v>302</v>
      </c>
      <c r="R115" s="162" t="s">
        <v>302</v>
      </c>
      <c r="S115" s="162" t="s">
        <v>302</v>
      </c>
      <c r="T115" s="162" t="s">
        <v>302</v>
      </c>
      <c r="U115" s="149" t="s">
        <v>294</v>
      </c>
      <c r="V115" s="162" t="s">
        <v>302</v>
      </c>
      <c r="W115" s="162" t="s">
        <v>302</v>
      </c>
      <c r="X115" s="162" t="s">
        <v>302</v>
      </c>
      <c r="Y115" s="162" t="s">
        <v>302</v>
      </c>
      <c r="Z115" s="149" t="s">
        <v>517</v>
      </c>
      <c r="AA115" s="162" t="s">
        <v>519</v>
      </c>
      <c r="AB115" s="162" t="s">
        <v>302</v>
      </c>
      <c r="AC115" s="162" t="s">
        <v>302</v>
      </c>
      <c r="AD115" s="149" t="s">
        <v>520</v>
      </c>
      <c r="AE115" s="149" t="s">
        <v>232</v>
      </c>
      <c r="AF115" s="162" t="s">
        <v>302</v>
      </c>
      <c r="AG115" s="162" t="s">
        <v>302</v>
      </c>
      <c r="AH115" s="162" t="s">
        <v>302</v>
      </c>
      <c r="AI115" s="162" t="s">
        <v>302</v>
      </c>
      <c r="AJ115" s="162" t="s">
        <v>499</v>
      </c>
      <c r="AK115" s="54"/>
    </row>
    <row r="116" spans="1:37" ht="15">
      <c r="A116" s="335"/>
      <c r="B116" s="224" t="s">
        <v>759</v>
      </c>
      <c r="C116" s="316"/>
      <c r="D116" s="340"/>
      <c r="E116" s="149">
        <v>2</v>
      </c>
      <c r="F116" s="149">
        <v>2</v>
      </c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>
        <v>2</v>
      </c>
      <c r="V116" s="149"/>
      <c r="W116" s="149"/>
      <c r="X116" s="149"/>
      <c r="Y116" s="149"/>
      <c r="Z116" s="149">
        <v>2</v>
      </c>
      <c r="AA116" s="162">
        <v>1</v>
      </c>
      <c r="AB116" s="149"/>
      <c r="AC116" s="149"/>
      <c r="AD116" s="149">
        <v>1</v>
      </c>
      <c r="AE116" s="149" t="s">
        <v>232</v>
      </c>
      <c r="AF116" s="149"/>
      <c r="AG116" s="149"/>
      <c r="AH116" s="149"/>
      <c r="AI116" s="149"/>
      <c r="AJ116" s="149"/>
      <c r="AK116" s="54"/>
    </row>
    <row r="117" spans="1:37" ht="38.25">
      <c r="A117" s="335"/>
      <c r="B117" s="224" t="s">
        <v>135</v>
      </c>
      <c r="C117" s="316"/>
      <c r="D117" s="340"/>
      <c r="E117" s="149" t="s">
        <v>521</v>
      </c>
      <c r="F117" s="162" t="s">
        <v>302</v>
      </c>
      <c r="G117" s="162" t="s">
        <v>302</v>
      </c>
      <c r="H117" s="162" t="s">
        <v>302</v>
      </c>
      <c r="I117" s="162" t="s">
        <v>302</v>
      </c>
      <c r="J117" s="162" t="s">
        <v>302</v>
      </c>
      <c r="K117" s="162" t="s">
        <v>302</v>
      </c>
      <c r="L117" s="162" t="s">
        <v>302</v>
      </c>
      <c r="M117" s="162" t="s">
        <v>302</v>
      </c>
      <c r="N117" s="162" t="s">
        <v>302</v>
      </c>
      <c r="O117" s="162" t="s">
        <v>302</v>
      </c>
      <c r="P117" s="162" t="s">
        <v>302</v>
      </c>
      <c r="Q117" s="162" t="s">
        <v>302</v>
      </c>
      <c r="R117" s="162" t="s">
        <v>302</v>
      </c>
      <c r="S117" s="162" t="s">
        <v>302</v>
      </c>
      <c r="T117" s="162" t="s">
        <v>302</v>
      </c>
      <c r="U117" s="162" t="s">
        <v>302</v>
      </c>
      <c r="V117" s="162" t="s">
        <v>302</v>
      </c>
      <c r="W117" s="162" t="s">
        <v>302</v>
      </c>
      <c r="X117" s="162" t="s">
        <v>302</v>
      </c>
      <c r="Y117" s="162" t="s">
        <v>302</v>
      </c>
      <c r="Z117" s="149" t="s">
        <v>495</v>
      </c>
      <c r="AA117" s="162" t="s">
        <v>522</v>
      </c>
      <c r="AB117" s="162" t="s">
        <v>302</v>
      </c>
      <c r="AC117" s="162" t="s">
        <v>302</v>
      </c>
      <c r="AD117" s="149" t="s">
        <v>523</v>
      </c>
      <c r="AE117" s="149" t="s">
        <v>232</v>
      </c>
      <c r="AF117" s="162" t="s">
        <v>302</v>
      </c>
      <c r="AG117" s="162" t="s">
        <v>302</v>
      </c>
      <c r="AH117" s="162" t="s">
        <v>302</v>
      </c>
      <c r="AI117" s="162" t="s">
        <v>302</v>
      </c>
      <c r="AJ117" s="162" t="s">
        <v>499</v>
      </c>
      <c r="AK117" s="54"/>
    </row>
    <row r="118" spans="1:37" ht="15">
      <c r="A118" s="347"/>
      <c r="B118" s="224" t="s">
        <v>760</v>
      </c>
      <c r="C118" s="312"/>
      <c r="D118" s="340"/>
      <c r="E118" s="149">
        <v>2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>
        <v>1</v>
      </c>
      <c r="AA118" s="162">
        <v>1</v>
      </c>
      <c r="AB118" s="149"/>
      <c r="AC118" s="149"/>
      <c r="AD118" s="149">
        <v>1</v>
      </c>
      <c r="AE118" s="149" t="s">
        <v>232</v>
      </c>
      <c r="AF118" s="149"/>
      <c r="AG118" s="149"/>
      <c r="AH118" s="149"/>
      <c r="AI118" s="149"/>
      <c r="AJ118" s="149"/>
      <c r="AK118" s="54"/>
    </row>
    <row r="119" spans="1:37" ht="45">
      <c r="A119" s="335" t="s">
        <v>107</v>
      </c>
      <c r="B119" s="225" t="s">
        <v>129</v>
      </c>
      <c r="C119" s="304" t="s">
        <v>761</v>
      </c>
      <c r="D119" s="310"/>
      <c r="E119" s="54" t="s">
        <v>232</v>
      </c>
      <c r="F119" s="54" t="s">
        <v>232</v>
      </c>
      <c r="G119" s="54" t="s">
        <v>232</v>
      </c>
      <c r="H119" s="54" t="s">
        <v>232</v>
      </c>
      <c r="I119" s="54" t="s">
        <v>232</v>
      </c>
      <c r="J119" s="54" t="s">
        <v>232</v>
      </c>
      <c r="K119" s="54" t="s">
        <v>232</v>
      </c>
      <c r="L119" s="54" t="s">
        <v>232</v>
      </c>
      <c r="M119" s="54" t="s">
        <v>232</v>
      </c>
      <c r="N119" s="54" t="s">
        <v>232</v>
      </c>
      <c r="O119" s="54" t="s">
        <v>232</v>
      </c>
      <c r="P119" s="54" t="s">
        <v>232</v>
      </c>
      <c r="Q119" s="54" t="s">
        <v>232</v>
      </c>
      <c r="R119" s="54" t="s">
        <v>232</v>
      </c>
      <c r="S119" s="54" t="s">
        <v>232</v>
      </c>
      <c r="T119" s="54" t="s">
        <v>232</v>
      </c>
      <c r="U119" s="54" t="s">
        <v>232</v>
      </c>
      <c r="V119" s="54" t="s">
        <v>232</v>
      </c>
      <c r="W119" s="54" t="s">
        <v>232</v>
      </c>
      <c r="X119" s="54" t="s">
        <v>232</v>
      </c>
      <c r="Y119" s="54" t="s">
        <v>232</v>
      </c>
      <c r="Z119" s="54" t="s">
        <v>232</v>
      </c>
      <c r="AA119" s="54" t="s">
        <v>232</v>
      </c>
      <c r="AB119" s="54" t="s">
        <v>232</v>
      </c>
      <c r="AC119" s="54" t="s">
        <v>232</v>
      </c>
      <c r="AD119" s="54" t="s">
        <v>232</v>
      </c>
      <c r="AE119" s="54" t="s">
        <v>232</v>
      </c>
      <c r="AF119" s="54" t="s">
        <v>232</v>
      </c>
      <c r="AG119" s="54" t="s">
        <v>232</v>
      </c>
      <c r="AH119" s="54" t="s">
        <v>232</v>
      </c>
      <c r="AI119" s="54" t="s">
        <v>232</v>
      </c>
      <c r="AJ119" s="149" t="s">
        <v>524</v>
      </c>
      <c r="AK119" s="54" t="s">
        <v>525</v>
      </c>
    </row>
    <row r="120" spans="1:37" ht="30">
      <c r="A120" s="335"/>
      <c r="B120" s="225" t="s">
        <v>108</v>
      </c>
      <c r="C120" s="324"/>
      <c r="D120" s="313"/>
      <c r="E120" s="54">
        <v>514796</v>
      </c>
      <c r="F120" s="54">
        <v>121076</v>
      </c>
      <c r="G120" s="54">
        <v>16549</v>
      </c>
      <c r="H120" s="54">
        <v>7395</v>
      </c>
      <c r="I120" s="54">
        <v>7050</v>
      </c>
      <c r="J120" s="54">
        <v>26068</v>
      </c>
      <c r="K120" s="54">
        <v>4340</v>
      </c>
      <c r="L120" s="54">
        <v>13658</v>
      </c>
      <c r="M120" s="54">
        <v>18086</v>
      </c>
      <c r="N120" s="54">
        <v>4809</v>
      </c>
      <c r="O120" s="54">
        <v>4946</v>
      </c>
      <c r="P120" s="54">
        <v>38007</v>
      </c>
      <c r="Q120" s="54">
        <v>7493</v>
      </c>
      <c r="R120" s="54">
        <v>4786</v>
      </c>
      <c r="S120" s="54">
        <v>27043</v>
      </c>
      <c r="T120" s="54">
        <v>9401</v>
      </c>
      <c r="U120" s="54">
        <v>21655</v>
      </c>
      <c r="V120" s="54">
        <v>11822</v>
      </c>
      <c r="W120" s="54">
        <v>8739</v>
      </c>
      <c r="X120" s="54">
        <v>14036</v>
      </c>
      <c r="Y120" s="54">
        <v>5148</v>
      </c>
      <c r="Z120" s="54">
        <v>28774</v>
      </c>
      <c r="AA120" s="54">
        <v>26872</v>
      </c>
      <c r="AB120" s="54">
        <v>9317</v>
      </c>
      <c r="AC120" s="54">
        <v>11631</v>
      </c>
      <c r="AD120" s="54">
        <v>8399</v>
      </c>
      <c r="AE120" s="54">
        <v>0</v>
      </c>
      <c r="AF120" s="54">
        <v>12501</v>
      </c>
      <c r="AG120" s="54">
        <v>31730</v>
      </c>
      <c r="AH120" s="54">
        <v>0</v>
      </c>
      <c r="AI120" s="54">
        <v>13465</v>
      </c>
      <c r="AJ120" s="149" t="s">
        <v>233</v>
      </c>
      <c r="AK120" s="54"/>
    </row>
    <row r="121" spans="1:37" ht="15">
      <c r="A121" s="335"/>
      <c r="B121" s="226" t="s">
        <v>102</v>
      </c>
      <c r="C121" s="325"/>
      <c r="D121" s="31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149"/>
      <c r="AK121" s="54"/>
    </row>
    <row r="122" spans="1:37" ht="45">
      <c r="A122" s="335"/>
      <c r="B122" s="223" t="s">
        <v>129</v>
      </c>
      <c r="C122" s="307" t="s">
        <v>762</v>
      </c>
      <c r="D122" s="315"/>
      <c r="E122" s="170">
        <v>5</v>
      </c>
      <c r="F122" s="170">
        <v>1</v>
      </c>
      <c r="G122" s="170">
        <v>0</v>
      </c>
      <c r="H122" s="170">
        <v>0</v>
      </c>
      <c r="I122" s="170">
        <v>0</v>
      </c>
      <c r="J122" s="170">
        <v>0</v>
      </c>
      <c r="K122" s="170">
        <v>0</v>
      </c>
      <c r="L122" s="170">
        <v>1</v>
      </c>
      <c r="M122" s="170">
        <v>0</v>
      </c>
      <c r="N122" s="170">
        <v>1</v>
      </c>
      <c r="O122" s="170">
        <v>0</v>
      </c>
      <c r="P122" s="170">
        <v>0</v>
      </c>
      <c r="Q122" s="170">
        <v>0</v>
      </c>
      <c r="R122" s="170">
        <v>0</v>
      </c>
      <c r="S122" s="170">
        <v>1</v>
      </c>
      <c r="T122" s="170">
        <v>0</v>
      </c>
      <c r="U122" s="170">
        <v>0</v>
      </c>
      <c r="V122" s="170">
        <v>0</v>
      </c>
      <c r="W122" s="170">
        <v>0</v>
      </c>
      <c r="X122" s="170">
        <v>0</v>
      </c>
      <c r="Y122" s="170">
        <v>0</v>
      </c>
      <c r="Z122" s="170">
        <v>0</v>
      </c>
      <c r="AA122" s="170">
        <v>0</v>
      </c>
      <c r="AB122" s="170">
        <v>0</v>
      </c>
      <c r="AC122" s="170">
        <v>0</v>
      </c>
      <c r="AD122" s="170">
        <v>0</v>
      </c>
      <c r="AE122" s="170">
        <v>0</v>
      </c>
      <c r="AF122" s="170">
        <v>0</v>
      </c>
      <c r="AG122" s="170">
        <v>1</v>
      </c>
      <c r="AH122" s="170">
        <v>0</v>
      </c>
      <c r="AI122" s="170">
        <v>0</v>
      </c>
      <c r="AJ122" s="149" t="s">
        <v>233</v>
      </c>
      <c r="AK122" s="170"/>
    </row>
    <row r="123" spans="1:37" ht="30">
      <c r="A123" s="335"/>
      <c r="B123" s="223" t="s">
        <v>108</v>
      </c>
      <c r="C123" s="326"/>
      <c r="D123" s="316"/>
      <c r="E123" s="54">
        <v>511963</v>
      </c>
      <c r="F123" s="54">
        <v>121541</v>
      </c>
      <c r="G123" s="54">
        <v>16621</v>
      </c>
      <c r="H123" s="54">
        <v>7389</v>
      </c>
      <c r="I123" s="54">
        <v>7041</v>
      </c>
      <c r="J123" s="54">
        <v>25961</v>
      </c>
      <c r="K123" s="54">
        <v>4343</v>
      </c>
      <c r="L123" s="54">
        <v>13516</v>
      </c>
      <c r="M123" s="54">
        <v>18210</v>
      </c>
      <c r="N123" s="54">
        <v>4720</v>
      </c>
      <c r="O123" s="54">
        <v>4989</v>
      </c>
      <c r="P123" s="54">
        <v>37749</v>
      </c>
      <c r="Q123" s="54">
        <v>7639</v>
      </c>
      <c r="R123" s="54">
        <v>4743</v>
      </c>
      <c r="S123" s="54">
        <v>27338</v>
      </c>
      <c r="T123" s="54">
        <v>9401</v>
      </c>
      <c r="U123" s="54">
        <v>21485</v>
      </c>
      <c r="V123" s="54">
        <v>11898</v>
      </c>
      <c r="W123" s="54">
        <v>8863</v>
      </c>
      <c r="X123" s="54">
        <v>14363</v>
      </c>
      <c r="Y123" s="54">
        <v>5102</v>
      </c>
      <c r="Z123" s="54">
        <v>28409</v>
      </c>
      <c r="AA123" s="54">
        <v>27239</v>
      </c>
      <c r="AB123" s="54">
        <v>9313</v>
      </c>
      <c r="AC123" s="54">
        <v>11504</v>
      </c>
      <c r="AD123" s="54">
        <v>8415</v>
      </c>
      <c r="AE123" s="54">
        <v>0</v>
      </c>
      <c r="AF123" s="54">
        <v>12454</v>
      </c>
      <c r="AG123" s="54">
        <v>32125</v>
      </c>
      <c r="AH123" s="54">
        <v>0</v>
      </c>
      <c r="AI123" s="54">
        <v>13592</v>
      </c>
      <c r="AJ123" s="149"/>
      <c r="AK123" s="54"/>
    </row>
    <row r="124" spans="1:37" ht="15">
      <c r="A124" s="335"/>
      <c r="B124" s="223" t="s">
        <v>102</v>
      </c>
      <c r="C124" s="327"/>
      <c r="D124" s="317"/>
      <c r="E124" s="155">
        <f>(E122/E123)*100000</f>
        <v>0.9766330769997051</v>
      </c>
      <c r="F124" s="155">
        <f aca="true" t="shared" si="25" ref="F124:AI124">(F122/F123)*100000</f>
        <v>0.8227676257394624</v>
      </c>
      <c r="G124" s="155">
        <f t="shared" si="25"/>
        <v>0</v>
      </c>
      <c r="H124" s="155">
        <f t="shared" si="25"/>
        <v>0</v>
      </c>
      <c r="I124" s="155">
        <f t="shared" si="25"/>
        <v>0</v>
      </c>
      <c r="J124" s="155">
        <f t="shared" si="25"/>
        <v>0</v>
      </c>
      <c r="K124" s="155">
        <f t="shared" si="25"/>
        <v>0</v>
      </c>
      <c r="L124" s="155">
        <f t="shared" si="25"/>
        <v>7.39863865048831</v>
      </c>
      <c r="M124" s="155">
        <f t="shared" si="25"/>
        <v>0</v>
      </c>
      <c r="N124" s="155">
        <f t="shared" si="25"/>
        <v>21.1864406779661</v>
      </c>
      <c r="O124" s="155">
        <f t="shared" si="25"/>
        <v>0</v>
      </c>
      <c r="P124" s="155">
        <f t="shared" si="25"/>
        <v>0</v>
      </c>
      <c r="Q124" s="155">
        <f t="shared" si="25"/>
        <v>0</v>
      </c>
      <c r="R124" s="155">
        <f t="shared" si="25"/>
        <v>0</v>
      </c>
      <c r="S124" s="155">
        <f t="shared" si="25"/>
        <v>3.6579120637939866</v>
      </c>
      <c r="T124" s="54">
        <f t="shared" si="25"/>
        <v>0</v>
      </c>
      <c r="U124" s="54">
        <f t="shared" si="25"/>
        <v>0</v>
      </c>
      <c r="V124" s="54">
        <f t="shared" si="25"/>
        <v>0</v>
      </c>
      <c r="W124" s="54">
        <f t="shared" si="25"/>
        <v>0</v>
      </c>
      <c r="X124" s="54">
        <f t="shared" si="25"/>
        <v>0</v>
      </c>
      <c r="Y124" s="54">
        <f t="shared" si="25"/>
        <v>0</v>
      </c>
      <c r="Z124" s="54">
        <f t="shared" si="25"/>
        <v>0</v>
      </c>
      <c r="AA124" s="54">
        <f t="shared" si="25"/>
        <v>0</v>
      </c>
      <c r="AB124" s="54">
        <f t="shared" si="25"/>
        <v>0</v>
      </c>
      <c r="AC124" s="54">
        <f t="shared" si="25"/>
        <v>0</v>
      </c>
      <c r="AD124" s="54">
        <f t="shared" si="25"/>
        <v>0</v>
      </c>
      <c r="AE124" s="54">
        <v>0</v>
      </c>
      <c r="AF124" s="54">
        <f t="shared" si="25"/>
        <v>0</v>
      </c>
      <c r="AG124" s="155">
        <f t="shared" si="25"/>
        <v>3.1128404669260696</v>
      </c>
      <c r="AH124" s="54">
        <v>0</v>
      </c>
      <c r="AI124" s="54">
        <f t="shared" si="25"/>
        <v>0</v>
      </c>
      <c r="AJ124" s="149"/>
      <c r="AK124" s="54"/>
    </row>
    <row r="125" spans="1:37" ht="45">
      <c r="A125" s="335"/>
      <c r="B125" s="227" t="s">
        <v>129</v>
      </c>
      <c r="C125" s="304" t="s">
        <v>763</v>
      </c>
      <c r="D125" s="310"/>
      <c r="E125" s="54">
        <v>3</v>
      </c>
      <c r="F125" s="54">
        <v>1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149" t="s">
        <v>233</v>
      </c>
      <c r="AK125" s="54"/>
    </row>
    <row r="126" spans="1:37" ht="30">
      <c r="A126" s="335"/>
      <c r="B126" s="227" t="s">
        <v>108</v>
      </c>
      <c r="C126" s="324"/>
      <c r="D126" s="313"/>
      <c r="E126" s="54">
        <v>515931</v>
      </c>
      <c r="F126" s="54">
        <v>121740</v>
      </c>
      <c r="G126" s="54">
        <v>16652</v>
      </c>
      <c r="H126" s="54">
        <v>7367</v>
      </c>
      <c r="I126" s="54">
        <v>6999</v>
      </c>
      <c r="J126" s="54">
        <v>25790</v>
      </c>
      <c r="K126" s="54">
        <v>4337</v>
      </c>
      <c r="L126" s="54">
        <v>13351</v>
      </c>
      <c r="M126" s="54">
        <v>18268</v>
      </c>
      <c r="N126" s="54">
        <v>4625</v>
      </c>
      <c r="O126" s="54">
        <v>5021</v>
      </c>
      <c r="P126" s="54">
        <v>37377</v>
      </c>
      <c r="Q126" s="54">
        <v>7763</v>
      </c>
      <c r="R126" s="54">
        <v>4692</v>
      </c>
      <c r="S126" s="54">
        <v>27598</v>
      </c>
      <c r="T126" s="54">
        <v>9384</v>
      </c>
      <c r="U126" s="54">
        <v>21259</v>
      </c>
      <c r="V126" s="54">
        <v>11946</v>
      </c>
      <c r="W126" s="54">
        <v>8967</v>
      </c>
      <c r="X126" s="54">
        <v>14664</v>
      </c>
      <c r="Y126" s="54">
        <v>5048</v>
      </c>
      <c r="Z126" s="54">
        <v>27966</v>
      </c>
      <c r="AA126" s="54">
        <v>27555</v>
      </c>
      <c r="AB126" s="54">
        <v>9285</v>
      </c>
      <c r="AC126" s="54">
        <v>11350</v>
      </c>
      <c r="AD126" s="54">
        <v>8407</v>
      </c>
      <c r="AE126" s="54">
        <v>0</v>
      </c>
      <c r="AF126" s="54">
        <v>12363</v>
      </c>
      <c r="AG126" s="54">
        <v>32467</v>
      </c>
      <c r="AH126" s="54">
        <v>0</v>
      </c>
      <c r="AI126" s="54">
        <v>13690</v>
      </c>
      <c r="AJ126" s="149"/>
      <c r="AK126" s="54"/>
    </row>
    <row r="127" spans="1:37" ht="15">
      <c r="A127" s="335"/>
      <c r="B127" s="227" t="s">
        <v>102</v>
      </c>
      <c r="C127" s="325"/>
      <c r="D127" s="314"/>
      <c r="E127" s="155">
        <f>(E125/E126)*100000</f>
        <v>0.5814731039615763</v>
      </c>
      <c r="F127" s="155">
        <f aca="true" t="shared" si="26" ref="F127:AI127">(F125/F126)*100000</f>
        <v>0.8214227041235419</v>
      </c>
      <c r="G127" s="155">
        <f t="shared" si="26"/>
        <v>0</v>
      </c>
      <c r="H127" s="155">
        <f t="shared" si="26"/>
        <v>0</v>
      </c>
      <c r="I127" s="155">
        <f t="shared" si="26"/>
        <v>0</v>
      </c>
      <c r="J127" s="155">
        <f t="shared" si="26"/>
        <v>0</v>
      </c>
      <c r="K127" s="155">
        <f t="shared" si="26"/>
        <v>0</v>
      </c>
      <c r="L127" s="155">
        <f t="shared" si="26"/>
        <v>0</v>
      </c>
      <c r="M127" s="155">
        <f t="shared" si="26"/>
        <v>0</v>
      </c>
      <c r="N127" s="155">
        <f t="shared" si="26"/>
        <v>0</v>
      </c>
      <c r="O127" s="155">
        <f t="shared" si="26"/>
        <v>0</v>
      </c>
      <c r="P127" s="155">
        <f t="shared" si="26"/>
        <v>0</v>
      </c>
      <c r="Q127" s="155">
        <f t="shared" si="26"/>
        <v>0</v>
      </c>
      <c r="R127" s="155">
        <f t="shared" si="26"/>
        <v>0</v>
      </c>
      <c r="S127" s="155">
        <f t="shared" si="26"/>
        <v>0</v>
      </c>
      <c r="T127" s="155">
        <f t="shared" si="26"/>
        <v>0</v>
      </c>
      <c r="U127" s="155">
        <f t="shared" si="26"/>
        <v>0</v>
      </c>
      <c r="V127" s="155">
        <f t="shared" si="26"/>
        <v>0</v>
      </c>
      <c r="W127" s="155">
        <f t="shared" si="26"/>
        <v>11.152001784320285</v>
      </c>
      <c r="X127" s="155">
        <f t="shared" si="26"/>
        <v>0</v>
      </c>
      <c r="Y127" s="155">
        <f t="shared" si="26"/>
        <v>0</v>
      </c>
      <c r="Z127" s="155">
        <f t="shared" si="26"/>
        <v>0</v>
      </c>
      <c r="AA127" s="155">
        <f t="shared" si="26"/>
        <v>0</v>
      </c>
      <c r="AB127" s="155">
        <f t="shared" si="26"/>
        <v>0</v>
      </c>
      <c r="AC127" s="155">
        <f t="shared" si="26"/>
        <v>0</v>
      </c>
      <c r="AD127" s="155">
        <f t="shared" si="26"/>
        <v>0</v>
      </c>
      <c r="AE127" s="155">
        <v>0</v>
      </c>
      <c r="AF127" s="155">
        <f t="shared" si="26"/>
        <v>0</v>
      </c>
      <c r="AG127" s="155">
        <f t="shared" si="26"/>
        <v>0</v>
      </c>
      <c r="AH127" s="155">
        <v>0</v>
      </c>
      <c r="AI127" s="155">
        <f t="shared" si="26"/>
        <v>0</v>
      </c>
      <c r="AJ127" s="149"/>
      <c r="AK127" s="54"/>
    </row>
    <row r="128" spans="1:37" ht="45">
      <c r="A128" s="335"/>
      <c r="B128" s="223" t="s">
        <v>129</v>
      </c>
      <c r="C128" s="307" t="s">
        <v>764</v>
      </c>
      <c r="D128" s="315"/>
      <c r="E128" s="54">
        <v>2</v>
      </c>
      <c r="F128" s="54">
        <v>1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1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149" t="s">
        <v>233</v>
      </c>
      <c r="AK128" s="54"/>
    </row>
    <row r="129" spans="1:37" ht="30">
      <c r="A129" s="335"/>
      <c r="B129" s="223" t="s">
        <v>108</v>
      </c>
      <c r="C129" s="326"/>
      <c r="D129" s="316"/>
      <c r="E129" s="54">
        <v>515486</v>
      </c>
      <c r="F129" s="54">
        <v>121726</v>
      </c>
      <c r="G129" s="54">
        <v>16670</v>
      </c>
      <c r="H129" s="54">
        <v>7335</v>
      </c>
      <c r="I129" s="54">
        <v>6949</v>
      </c>
      <c r="J129" s="54">
        <v>25576</v>
      </c>
      <c r="K129" s="54">
        <v>4148</v>
      </c>
      <c r="L129" s="54">
        <v>13188</v>
      </c>
      <c r="M129" s="54">
        <v>18298</v>
      </c>
      <c r="N129" s="54">
        <v>4522</v>
      </c>
      <c r="O129" s="54">
        <v>5045</v>
      </c>
      <c r="P129" s="54">
        <v>36948</v>
      </c>
      <c r="Q129" s="54">
        <v>7876</v>
      </c>
      <c r="R129" s="54">
        <v>4567</v>
      </c>
      <c r="S129" s="54">
        <v>24330</v>
      </c>
      <c r="T129" s="54">
        <v>9367</v>
      </c>
      <c r="U129" s="54">
        <v>21011</v>
      </c>
      <c r="V129" s="54">
        <v>11985</v>
      </c>
      <c r="W129" s="54">
        <v>9065</v>
      </c>
      <c r="X129" s="54">
        <v>14703</v>
      </c>
      <c r="Y129" s="54">
        <v>4987</v>
      </c>
      <c r="Z129" s="54">
        <v>27502</v>
      </c>
      <c r="AA129" s="54">
        <v>13949</v>
      </c>
      <c r="AB129" s="54">
        <v>9243</v>
      </c>
      <c r="AC129" s="54">
        <v>11194</v>
      </c>
      <c r="AD129" s="54">
        <v>8391</v>
      </c>
      <c r="AE129" s="54">
        <v>3955</v>
      </c>
      <c r="AF129" s="54">
        <v>12257</v>
      </c>
      <c r="AG129" s="54">
        <v>32782</v>
      </c>
      <c r="AH129" s="54">
        <v>14141</v>
      </c>
      <c r="AI129" s="54">
        <v>13776</v>
      </c>
      <c r="AJ129" s="149"/>
      <c r="AK129" s="54"/>
    </row>
    <row r="130" spans="1:37" ht="15">
      <c r="A130" s="335"/>
      <c r="B130" s="223" t="s">
        <v>102</v>
      </c>
      <c r="C130" s="327"/>
      <c r="D130" s="317"/>
      <c r="E130" s="155">
        <f>(E128/E129)*100000</f>
        <v>0.3879833787920525</v>
      </c>
      <c r="F130" s="155">
        <f aca="true" t="shared" si="27" ref="F130:AI130">(F128/F129)*100000</f>
        <v>0.8215171779241903</v>
      </c>
      <c r="G130" s="155">
        <f t="shared" si="27"/>
        <v>0</v>
      </c>
      <c r="H130" s="155">
        <f t="shared" si="27"/>
        <v>0</v>
      </c>
      <c r="I130" s="155">
        <f t="shared" si="27"/>
        <v>0</v>
      </c>
      <c r="J130" s="155">
        <f t="shared" si="27"/>
        <v>0</v>
      </c>
      <c r="K130" s="155">
        <f t="shared" si="27"/>
        <v>0</v>
      </c>
      <c r="L130" s="155">
        <f t="shared" si="27"/>
        <v>0</v>
      </c>
      <c r="M130" s="155">
        <f t="shared" si="27"/>
        <v>0</v>
      </c>
      <c r="N130" s="155">
        <f t="shared" si="27"/>
        <v>0</v>
      </c>
      <c r="O130" s="155">
        <f t="shared" si="27"/>
        <v>0</v>
      </c>
      <c r="P130" s="155">
        <f t="shared" si="27"/>
        <v>0</v>
      </c>
      <c r="Q130" s="155">
        <f t="shared" si="27"/>
        <v>0</v>
      </c>
      <c r="R130" s="155">
        <f t="shared" si="27"/>
        <v>0</v>
      </c>
      <c r="S130" s="155">
        <f t="shared" si="27"/>
        <v>0</v>
      </c>
      <c r="T130" s="155">
        <f t="shared" si="27"/>
        <v>0</v>
      </c>
      <c r="U130" s="155">
        <f t="shared" si="27"/>
        <v>0</v>
      </c>
      <c r="V130" s="155">
        <f t="shared" si="27"/>
        <v>0</v>
      </c>
      <c r="W130" s="155">
        <f t="shared" si="27"/>
        <v>11.031439602868174</v>
      </c>
      <c r="X130" s="155">
        <f t="shared" si="27"/>
        <v>0</v>
      </c>
      <c r="Y130" s="155">
        <f t="shared" si="27"/>
        <v>0</v>
      </c>
      <c r="Z130" s="155">
        <f t="shared" si="27"/>
        <v>0</v>
      </c>
      <c r="AA130" s="155">
        <f t="shared" si="27"/>
        <v>0</v>
      </c>
      <c r="AB130" s="155">
        <f t="shared" si="27"/>
        <v>0</v>
      </c>
      <c r="AC130" s="155">
        <f t="shared" si="27"/>
        <v>0</v>
      </c>
      <c r="AD130" s="155">
        <f t="shared" si="27"/>
        <v>0</v>
      </c>
      <c r="AE130" s="155">
        <f t="shared" si="27"/>
        <v>0</v>
      </c>
      <c r="AF130" s="155">
        <f t="shared" si="27"/>
        <v>0</v>
      </c>
      <c r="AG130" s="155">
        <f t="shared" si="27"/>
        <v>0</v>
      </c>
      <c r="AH130" s="155">
        <f t="shared" si="27"/>
        <v>0</v>
      </c>
      <c r="AI130" s="155">
        <f t="shared" si="27"/>
        <v>0</v>
      </c>
      <c r="AJ130" s="149"/>
      <c r="AK130" s="54"/>
    </row>
    <row r="131" spans="1:37" ht="45">
      <c r="A131" s="335"/>
      <c r="B131" s="227" t="s">
        <v>129</v>
      </c>
      <c r="C131" s="304" t="s">
        <v>765</v>
      </c>
      <c r="D131" s="310"/>
      <c r="E131" s="54">
        <v>1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1</v>
      </c>
      <c r="AH131" s="54">
        <v>0</v>
      </c>
      <c r="AI131" s="54">
        <v>0</v>
      </c>
      <c r="AJ131" s="149"/>
      <c r="AK131" s="54"/>
    </row>
    <row r="132" spans="1:37" ht="30">
      <c r="A132" s="335"/>
      <c r="B132" s="227" t="s">
        <v>108</v>
      </c>
      <c r="C132" s="324"/>
      <c r="D132" s="313"/>
      <c r="E132" s="54">
        <v>514936</v>
      </c>
      <c r="F132" s="54">
        <v>121662</v>
      </c>
      <c r="G132" s="54">
        <v>16682</v>
      </c>
      <c r="H132" s="54">
        <v>7302</v>
      </c>
      <c r="I132" s="54">
        <v>6906</v>
      </c>
      <c r="J132" s="54">
        <v>25364</v>
      </c>
      <c r="K132" s="54">
        <v>4136</v>
      </c>
      <c r="L132" s="54">
        <v>13040</v>
      </c>
      <c r="M132" s="54">
        <v>18318</v>
      </c>
      <c r="N132" s="54">
        <v>4417</v>
      </c>
      <c r="O132" s="54">
        <v>5067</v>
      </c>
      <c r="P132" s="54">
        <v>36541</v>
      </c>
      <c r="Q132" s="54">
        <v>7988</v>
      </c>
      <c r="R132" s="54">
        <v>4510</v>
      </c>
      <c r="S132" s="54">
        <v>24564</v>
      </c>
      <c r="T132" s="54">
        <v>9356</v>
      </c>
      <c r="U132" s="54">
        <v>20788</v>
      </c>
      <c r="V132" s="54">
        <v>12031</v>
      </c>
      <c r="W132" s="54">
        <v>9167</v>
      </c>
      <c r="X132" s="54">
        <v>14990</v>
      </c>
      <c r="Y132" s="54">
        <v>4931</v>
      </c>
      <c r="Z132" s="54">
        <v>27050</v>
      </c>
      <c r="AA132" s="54">
        <v>14127</v>
      </c>
      <c r="AB132" s="54">
        <v>9208</v>
      </c>
      <c r="AC132" s="54">
        <v>11098</v>
      </c>
      <c r="AD132" s="54">
        <v>8372</v>
      </c>
      <c r="AE132" s="54">
        <v>3950</v>
      </c>
      <c r="AF132" s="54">
        <v>12152</v>
      </c>
      <c r="AG132" s="54">
        <v>33096</v>
      </c>
      <c r="AH132" s="54">
        <v>14262</v>
      </c>
      <c r="AI132" s="54">
        <v>13861</v>
      </c>
      <c r="AJ132" s="149" t="s">
        <v>233</v>
      </c>
      <c r="AK132" s="54"/>
    </row>
    <row r="133" spans="1:37" ht="15">
      <c r="A133" s="335"/>
      <c r="B133" s="227" t="s">
        <v>102</v>
      </c>
      <c r="C133" s="325"/>
      <c r="D133" s="314"/>
      <c r="E133" s="155">
        <f>(E131/E132)*100000</f>
        <v>0.19419889073593613</v>
      </c>
      <c r="F133" s="155">
        <f aca="true" t="shared" si="28" ref="F133:AI133">(F131/F132)*100000</f>
        <v>0</v>
      </c>
      <c r="G133" s="155">
        <f t="shared" si="28"/>
        <v>0</v>
      </c>
      <c r="H133" s="155">
        <f t="shared" si="28"/>
        <v>0</v>
      </c>
      <c r="I133" s="155">
        <f t="shared" si="28"/>
        <v>0</v>
      </c>
      <c r="J133" s="155">
        <f t="shared" si="28"/>
        <v>0</v>
      </c>
      <c r="K133" s="155">
        <f t="shared" si="28"/>
        <v>0</v>
      </c>
      <c r="L133" s="155">
        <f t="shared" si="28"/>
        <v>0</v>
      </c>
      <c r="M133" s="155">
        <f t="shared" si="28"/>
        <v>0</v>
      </c>
      <c r="N133" s="155">
        <f t="shared" si="28"/>
        <v>0</v>
      </c>
      <c r="O133" s="155">
        <f t="shared" si="28"/>
        <v>0</v>
      </c>
      <c r="P133" s="155">
        <f t="shared" si="28"/>
        <v>0</v>
      </c>
      <c r="Q133" s="155">
        <f t="shared" si="28"/>
        <v>0</v>
      </c>
      <c r="R133" s="155">
        <f t="shared" si="28"/>
        <v>0</v>
      </c>
      <c r="S133" s="155">
        <f t="shared" si="28"/>
        <v>0</v>
      </c>
      <c r="T133" s="155">
        <f t="shared" si="28"/>
        <v>0</v>
      </c>
      <c r="U133" s="155">
        <f t="shared" si="28"/>
        <v>0</v>
      </c>
      <c r="V133" s="155">
        <f t="shared" si="28"/>
        <v>0</v>
      </c>
      <c r="W133" s="155">
        <f t="shared" si="28"/>
        <v>0</v>
      </c>
      <c r="X133" s="155">
        <f t="shared" si="28"/>
        <v>0</v>
      </c>
      <c r="Y133" s="155">
        <f t="shared" si="28"/>
        <v>0</v>
      </c>
      <c r="Z133" s="155">
        <f t="shared" si="28"/>
        <v>0</v>
      </c>
      <c r="AA133" s="155">
        <f t="shared" si="28"/>
        <v>0</v>
      </c>
      <c r="AB133" s="155">
        <f t="shared" si="28"/>
        <v>0</v>
      </c>
      <c r="AC133" s="155">
        <f t="shared" si="28"/>
        <v>0</v>
      </c>
      <c r="AD133" s="155">
        <f t="shared" si="28"/>
        <v>0</v>
      </c>
      <c r="AE133" s="155">
        <f t="shared" si="28"/>
        <v>0</v>
      </c>
      <c r="AF133" s="155">
        <f t="shared" si="28"/>
        <v>0</v>
      </c>
      <c r="AG133" s="155">
        <f t="shared" si="28"/>
        <v>3.021513173797438</v>
      </c>
      <c r="AH133" s="155">
        <f t="shared" si="28"/>
        <v>0</v>
      </c>
      <c r="AI133" s="155">
        <f t="shared" si="28"/>
        <v>0</v>
      </c>
      <c r="AJ133" s="149"/>
      <c r="AK133" s="54"/>
    </row>
    <row r="134" spans="1:37" ht="45">
      <c r="A134" s="335"/>
      <c r="B134" s="223" t="s">
        <v>129</v>
      </c>
      <c r="C134" s="307" t="s">
        <v>766</v>
      </c>
      <c r="D134" s="315"/>
      <c r="E134" s="54">
        <v>4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1</v>
      </c>
      <c r="N134" s="54">
        <v>1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1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1</v>
      </c>
      <c r="AJ134" s="149" t="s">
        <v>526</v>
      </c>
      <c r="AK134" s="54"/>
    </row>
    <row r="135" spans="1:37" ht="30">
      <c r="A135" s="335"/>
      <c r="B135" s="223" t="s">
        <v>108</v>
      </c>
      <c r="C135" s="326"/>
      <c r="D135" s="316"/>
      <c r="E135" s="54">
        <v>514924</v>
      </c>
      <c r="F135" s="54">
        <v>121589</v>
      </c>
      <c r="G135" s="54">
        <v>16709</v>
      </c>
      <c r="H135" s="54">
        <v>7276</v>
      </c>
      <c r="I135" s="54">
        <v>6882</v>
      </c>
      <c r="J135" s="54">
        <v>25168</v>
      </c>
      <c r="K135" s="54">
        <v>4124</v>
      </c>
      <c r="L135" s="54">
        <v>12929</v>
      </c>
      <c r="M135" s="54">
        <v>18369</v>
      </c>
      <c r="N135" s="54">
        <v>4320</v>
      </c>
      <c r="O135" s="54">
        <v>5091</v>
      </c>
      <c r="P135" s="54">
        <v>36213</v>
      </c>
      <c r="Q135" s="54">
        <v>8107</v>
      </c>
      <c r="R135" s="54">
        <v>4452</v>
      </c>
      <c r="S135" s="54">
        <v>24807</v>
      </c>
      <c r="T135" s="54">
        <v>9366</v>
      </c>
      <c r="U135" s="54">
        <v>20606</v>
      </c>
      <c r="V135" s="54">
        <v>12087</v>
      </c>
      <c r="W135" s="54">
        <v>9295</v>
      </c>
      <c r="X135" s="54">
        <v>15270</v>
      </c>
      <c r="Y135" s="54">
        <v>4876</v>
      </c>
      <c r="Z135" s="54">
        <v>26643</v>
      </c>
      <c r="AA135" s="54">
        <v>14323</v>
      </c>
      <c r="AB135" s="54">
        <v>9191</v>
      </c>
      <c r="AC135" s="54">
        <v>10953</v>
      </c>
      <c r="AD135" s="54">
        <v>8364</v>
      </c>
      <c r="AE135" s="54">
        <v>3949</v>
      </c>
      <c r="AF135" s="54">
        <v>12058</v>
      </c>
      <c r="AG135" s="54">
        <v>33444</v>
      </c>
      <c r="AH135" s="54">
        <v>14402</v>
      </c>
      <c r="AI135" s="54">
        <v>13961</v>
      </c>
      <c r="AJ135" s="149" t="s">
        <v>233</v>
      </c>
      <c r="AK135" s="54"/>
    </row>
    <row r="136" spans="1:37" ht="15">
      <c r="A136" s="347"/>
      <c r="B136" s="223" t="s">
        <v>102</v>
      </c>
      <c r="C136" s="327"/>
      <c r="D136" s="317"/>
      <c r="E136" s="155">
        <f>(E134/E135)*100000</f>
        <v>0.7768136657060071</v>
      </c>
      <c r="F136" s="155">
        <f aca="true" t="shared" si="29" ref="F136:AI136">(F134/F135)*100000</f>
        <v>0</v>
      </c>
      <c r="G136" s="155">
        <f t="shared" si="29"/>
        <v>0</v>
      </c>
      <c r="H136" s="155">
        <f t="shared" si="29"/>
        <v>0</v>
      </c>
      <c r="I136" s="155">
        <f t="shared" si="29"/>
        <v>0</v>
      </c>
      <c r="J136" s="155">
        <f t="shared" si="29"/>
        <v>0</v>
      </c>
      <c r="K136" s="155">
        <f t="shared" si="29"/>
        <v>0</v>
      </c>
      <c r="L136" s="155">
        <f t="shared" si="29"/>
        <v>0</v>
      </c>
      <c r="M136" s="155">
        <f t="shared" si="29"/>
        <v>5.443954488540476</v>
      </c>
      <c r="N136" s="155">
        <f t="shared" si="29"/>
        <v>23.14814814814815</v>
      </c>
      <c r="O136" s="155">
        <f t="shared" si="29"/>
        <v>0</v>
      </c>
      <c r="P136" s="155">
        <f t="shared" si="29"/>
        <v>0</v>
      </c>
      <c r="Q136" s="155">
        <f t="shared" si="29"/>
        <v>0</v>
      </c>
      <c r="R136" s="155">
        <f t="shared" si="29"/>
        <v>0</v>
      </c>
      <c r="S136" s="155">
        <f t="shared" si="29"/>
        <v>0</v>
      </c>
      <c r="T136" s="155">
        <f t="shared" si="29"/>
        <v>0</v>
      </c>
      <c r="U136" s="155">
        <f t="shared" si="29"/>
        <v>0</v>
      </c>
      <c r="V136" s="155">
        <f t="shared" si="29"/>
        <v>8.27335153470671</v>
      </c>
      <c r="W136" s="155">
        <f t="shared" si="29"/>
        <v>0</v>
      </c>
      <c r="X136" s="155">
        <f t="shared" si="29"/>
        <v>0</v>
      </c>
      <c r="Y136" s="155">
        <f t="shared" si="29"/>
        <v>0</v>
      </c>
      <c r="Z136" s="155">
        <f t="shared" si="29"/>
        <v>0</v>
      </c>
      <c r="AA136" s="155">
        <f t="shared" si="29"/>
        <v>0</v>
      </c>
      <c r="AB136" s="155">
        <f t="shared" si="29"/>
        <v>0</v>
      </c>
      <c r="AC136" s="155">
        <f t="shared" si="29"/>
        <v>0</v>
      </c>
      <c r="AD136" s="155">
        <f t="shared" si="29"/>
        <v>0</v>
      </c>
      <c r="AE136" s="155">
        <f t="shared" si="29"/>
        <v>0</v>
      </c>
      <c r="AF136" s="155">
        <f t="shared" si="29"/>
        <v>0</v>
      </c>
      <c r="AG136" s="155">
        <f t="shared" si="29"/>
        <v>0</v>
      </c>
      <c r="AH136" s="155">
        <f t="shared" si="29"/>
        <v>0</v>
      </c>
      <c r="AI136" s="155">
        <f t="shared" si="29"/>
        <v>7.162810686913545</v>
      </c>
      <c r="AJ136" s="149"/>
      <c r="AK136" s="54"/>
    </row>
    <row r="137" spans="1:37" ht="45">
      <c r="A137" s="308" t="s">
        <v>767</v>
      </c>
      <c r="B137" s="225" t="s">
        <v>129</v>
      </c>
      <c r="C137" s="304" t="s">
        <v>768</v>
      </c>
      <c r="D137" s="310"/>
      <c r="E137" s="54">
        <v>5</v>
      </c>
      <c r="F137" s="54">
        <v>0</v>
      </c>
      <c r="G137" s="54">
        <v>1</v>
      </c>
      <c r="H137" s="54">
        <v>0</v>
      </c>
      <c r="I137" s="54">
        <v>0</v>
      </c>
      <c r="J137" s="54">
        <v>1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1</v>
      </c>
      <c r="AC137" s="54">
        <v>0</v>
      </c>
      <c r="AD137" s="54">
        <v>0</v>
      </c>
      <c r="AE137" s="54">
        <v>0</v>
      </c>
      <c r="AF137" s="54">
        <v>0</v>
      </c>
      <c r="AG137" s="54">
        <v>2</v>
      </c>
      <c r="AH137" s="54">
        <v>0</v>
      </c>
      <c r="AI137" s="54">
        <v>0</v>
      </c>
      <c r="AJ137" s="149" t="s">
        <v>526</v>
      </c>
      <c r="AK137" s="54"/>
    </row>
    <row r="138" spans="1:37" ht="30">
      <c r="A138" s="308"/>
      <c r="B138" s="225" t="s">
        <v>108</v>
      </c>
      <c r="C138" s="324"/>
      <c r="D138" s="313"/>
      <c r="E138" s="54">
        <v>514796</v>
      </c>
      <c r="F138" s="54">
        <v>121076</v>
      </c>
      <c r="G138" s="54">
        <v>16549</v>
      </c>
      <c r="H138" s="54">
        <v>7395</v>
      </c>
      <c r="I138" s="54">
        <v>7050</v>
      </c>
      <c r="J138" s="54">
        <v>26068</v>
      </c>
      <c r="K138" s="54">
        <v>4340</v>
      </c>
      <c r="L138" s="54">
        <v>13658</v>
      </c>
      <c r="M138" s="54">
        <v>18086</v>
      </c>
      <c r="N138" s="54">
        <v>4809</v>
      </c>
      <c r="O138" s="54">
        <v>4946</v>
      </c>
      <c r="P138" s="54">
        <v>38007</v>
      </c>
      <c r="Q138" s="54">
        <v>7493</v>
      </c>
      <c r="R138" s="54">
        <v>4786</v>
      </c>
      <c r="S138" s="54">
        <v>27043</v>
      </c>
      <c r="T138" s="54">
        <v>9401</v>
      </c>
      <c r="U138" s="54">
        <v>21655</v>
      </c>
      <c r="V138" s="54">
        <v>11822</v>
      </c>
      <c r="W138" s="54">
        <v>8739</v>
      </c>
      <c r="X138" s="54">
        <v>14036</v>
      </c>
      <c r="Y138" s="54">
        <v>5148</v>
      </c>
      <c r="Z138" s="54">
        <v>28774</v>
      </c>
      <c r="AA138" s="54">
        <v>26872</v>
      </c>
      <c r="AB138" s="54">
        <v>9317</v>
      </c>
      <c r="AC138" s="54">
        <v>11631</v>
      </c>
      <c r="AD138" s="54">
        <v>8399</v>
      </c>
      <c r="AE138" s="54">
        <v>0</v>
      </c>
      <c r="AF138" s="54">
        <v>12501</v>
      </c>
      <c r="AG138" s="54">
        <v>31730</v>
      </c>
      <c r="AH138" s="54">
        <v>0</v>
      </c>
      <c r="AI138" s="54">
        <v>13465</v>
      </c>
      <c r="AJ138" s="149"/>
      <c r="AK138" s="54"/>
    </row>
    <row r="139" spans="1:37" ht="15">
      <c r="A139" s="308"/>
      <c r="B139" s="226" t="s">
        <v>102</v>
      </c>
      <c r="C139" s="325"/>
      <c r="D139" s="314"/>
      <c r="E139" s="155">
        <f>(E137/E138)*100000</f>
        <v>0.9712585179372023</v>
      </c>
      <c r="F139" s="155">
        <f aca="true" t="shared" si="30" ref="F139:AI139">(F137/F138)*100000</f>
        <v>0</v>
      </c>
      <c r="G139" s="155">
        <f t="shared" si="30"/>
        <v>6.04266118798719</v>
      </c>
      <c r="H139" s="155">
        <f t="shared" si="30"/>
        <v>0</v>
      </c>
      <c r="I139" s="155">
        <f t="shared" si="30"/>
        <v>0</v>
      </c>
      <c r="J139" s="155">
        <f t="shared" si="30"/>
        <v>3.836120914531226</v>
      </c>
      <c r="K139" s="155">
        <f t="shared" si="30"/>
        <v>0</v>
      </c>
      <c r="L139" s="155">
        <f t="shared" si="30"/>
        <v>0</v>
      </c>
      <c r="M139" s="155">
        <f t="shared" si="30"/>
        <v>0</v>
      </c>
      <c r="N139" s="155">
        <f t="shared" si="30"/>
        <v>0</v>
      </c>
      <c r="O139" s="155">
        <f t="shared" si="30"/>
        <v>0</v>
      </c>
      <c r="P139" s="155">
        <f t="shared" si="30"/>
        <v>0</v>
      </c>
      <c r="Q139" s="155">
        <f t="shared" si="30"/>
        <v>0</v>
      </c>
      <c r="R139" s="155">
        <f t="shared" si="30"/>
        <v>0</v>
      </c>
      <c r="S139" s="155">
        <f t="shared" si="30"/>
        <v>0</v>
      </c>
      <c r="T139" s="155">
        <f t="shared" si="30"/>
        <v>0</v>
      </c>
      <c r="U139" s="155">
        <f t="shared" si="30"/>
        <v>0</v>
      </c>
      <c r="V139" s="155">
        <f t="shared" si="30"/>
        <v>0</v>
      </c>
      <c r="W139" s="155">
        <f t="shared" si="30"/>
        <v>0</v>
      </c>
      <c r="X139" s="155">
        <f t="shared" si="30"/>
        <v>0</v>
      </c>
      <c r="Y139" s="155">
        <f t="shared" si="30"/>
        <v>0</v>
      </c>
      <c r="Z139" s="155">
        <f t="shared" si="30"/>
        <v>0</v>
      </c>
      <c r="AA139" s="155">
        <f t="shared" si="30"/>
        <v>0</v>
      </c>
      <c r="AB139" s="155">
        <f t="shared" si="30"/>
        <v>10.733068584308255</v>
      </c>
      <c r="AC139" s="155">
        <f t="shared" si="30"/>
        <v>0</v>
      </c>
      <c r="AD139" s="155">
        <f t="shared" si="30"/>
        <v>0</v>
      </c>
      <c r="AE139" s="155">
        <v>0</v>
      </c>
      <c r="AF139" s="155">
        <f t="shared" si="30"/>
        <v>0</v>
      </c>
      <c r="AG139" s="155">
        <f t="shared" si="30"/>
        <v>6.303183107469272</v>
      </c>
      <c r="AH139" s="155">
        <v>0</v>
      </c>
      <c r="AI139" s="155">
        <f t="shared" si="30"/>
        <v>0</v>
      </c>
      <c r="AJ139" s="149"/>
      <c r="AK139" s="54"/>
    </row>
    <row r="140" spans="1:37" ht="45">
      <c r="A140" s="308"/>
      <c r="B140" s="223" t="s">
        <v>129</v>
      </c>
      <c r="C140" s="307" t="s">
        <v>769</v>
      </c>
      <c r="D140" s="171"/>
      <c r="E140" s="54">
        <v>8</v>
      </c>
      <c r="F140" s="54">
        <v>1</v>
      </c>
      <c r="G140" s="54">
        <v>1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1</v>
      </c>
      <c r="T140" s="54">
        <v>0</v>
      </c>
      <c r="U140" s="54">
        <v>0</v>
      </c>
      <c r="V140" s="54">
        <v>0</v>
      </c>
      <c r="W140" s="54">
        <v>0</v>
      </c>
      <c r="X140" s="54">
        <v>1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3</v>
      </c>
      <c r="AH140" s="54">
        <v>0</v>
      </c>
      <c r="AI140" s="54">
        <v>1</v>
      </c>
      <c r="AJ140" s="149" t="s">
        <v>526</v>
      </c>
      <c r="AK140" s="54"/>
    </row>
    <row r="141" spans="1:37" ht="30">
      <c r="A141" s="308"/>
      <c r="B141" s="223" t="s">
        <v>108</v>
      </c>
      <c r="C141" s="326"/>
      <c r="D141" s="171"/>
      <c r="E141" s="54">
        <v>511963</v>
      </c>
      <c r="F141" s="54">
        <v>121541</v>
      </c>
      <c r="G141" s="54">
        <v>16621</v>
      </c>
      <c r="H141" s="54">
        <v>7389</v>
      </c>
      <c r="I141" s="54">
        <v>7041</v>
      </c>
      <c r="J141" s="54">
        <v>25961</v>
      </c>
      <c r="K141" s="54">
        <v>4343</v>
      </c>
      <c r="L141" s="54">
        <v>13516</v>
      </c>
      <c r="M141" s="54">
        <v>18210</v>
      </c>
      <c r="N141" s="54">
        <v>4720</v>
      </c>
      <c r="O141" s="54">
        <v>4989</v>
      </c>
      <c r="P141" s="54">
        <v>37749</v>
      </c>
      <c r="Q141" s="54">
        <v>7639</v>
      </c>
      <c r="R141" s="54">
        <v>4743</v>
      </c>
      <c r="S141" s="54">
        <v>27338</v>
      </c>
      <c r="T141" s="54">
        <v>9401</v>
      </c>
      <c r="U141" s="54">
        <v>21485</v>
      </c>
      <c r="V141" s="54">
        <v>11898</v>
      </c>
      <c r="W141" s="54">
        <v>8863</v>
      </c>
      <c r="X141" s="54">
        <v>14363</v>
      </c>
      <c r="Y141" s="54">
        <v>5102</v>
      </c>
      <c r="Z141" s="54">
        <v>28409</v>
      </c>
      <c r="AA141" s="54">
        <v>27239</v>
      </c>
      <c r="AB141" s="54">
        <v>9313</v>
      </c>
      <c r="AC141" s="54">
        <v>11504</v>
      </c>
      <c r="AD141" s="54">
        <v>8415</v>
      </c>
      <c r="AE141" s="54">
        <v>0</v>
      </c>
      <c r="AF141" s="54">
        <v>12454</v>
      </c>
      <c r="AG141" s="54">
        <v>32125</v>
      </c>
      <c r="AH141" s="54">
        <v>0</v>
      </c>
      <c r="AI141" s="54">
        <v>13592</v>
      </c>
      <c r="AJ141" s="149"/>
      <c r="AK141" s="54"/>
    </row>
    <row r="142" spans="1:37" ht="15">
      <c r="A142" s="308"/>
      <c r="B142" s="223" t="s">
        <v>102</v>
      </c>
      <c r="C142" s="327"/>
      <c r="D142" s="171"/>
      <c r="E142" s="155">
        <f>(E140/E141)*100000</f>
        <v>1.5626129231995283</v>
      </c>
      <c r="F142" s="155">
        <f aca="true" t="shared" si="31" ref="F142:AI142">(F140/F141)*100000</f>
        <v>0.8227676257394624</v>
      </c>
      <c r="G142" s="155">
        <f t="shared" si="31"/>
        <v>6.016485169364057</v>
      </c>
      <c r="H142" s="155">
        <f t="shared" si="31"/>
        <v>0</v>
      </c>
      <c r="I142" s="155">
        <f t="shared" si="31"/>
        <v>0</v>
      </c>
      <c r="J142" s="155">
        <f t="shared" si="31"/>
        <v>0</v>
      </c>
      <c r="K142" s="155">
        <f t="shared" si="31"/>
        <v>0</v>
      </c>
      <c r="L142" s="155">
        <f t="shared" si="31"/>
        <v>0</v>
      </c>
      <c r="M142" s="155">
        <f t="shared" si="31"/>
        <v>0</v>
      </c>
      <c r="N142" s="155">
        <f t="shared" si="31"/>
        <v>0</v>
      </c>
      <c r="O142" s="155">
        <f t="shared" si="31"/>
        <v>0</v>
      </c>
      <c r="P142" s="155">
        <f t="shared" si="31"/>
        <v>0</v>
      </c>
      <c r="Q142" s="155">
        <f t="shared" si="31"/>
        <v>0</v>
      </c>
      <c r="R142" s="155">
        <f t="shared" si="31"/>
        <v>0</v>
      </c>
      <c r="S142" s="155">
        <f t="shared" si="31"/>
        <v>3.6579120637939866</v>
      </c>
      <c r="T142" s="155">
        <f t="shared" si="31"/>
        <v>0</v>
      </c>
      <c r="U142" s="155">
        <f t="shared" si="31"/>
        <v>0</v>
      </c>
      <c r="V142" s="155">
        <f t="shared" si="31"/>
        <v>0</v>
      </c>
      <c r="W142" s="155">
        <f t="shared" si="31"/>
        <v>0</v>
      </c>
      <c r="X142" s="155">
        <f t="shared" si="31"/>
        <v>6.962333774281139</v>
      </c>
      <c r="Y142" s="155">
        <f t="shared" si="31"/>
        <v>0</v>
      </c>
      <c r="Z142" s="155">
        <f t="shared" si="31"/>
        <v>0</v>
      </c>
      <c r="AA142" s="155">
        <f t="shared" si="31"/>
        <v>0</v>
      </c>
      <c r="AB142" s="155">
        <f t="shared" si="31"/>
        <v>0</v>
      </c>
      <c r="AC142" s="155">
        <f t="shared" si="31"/>
        <v>0</v>
      </c>
      <c r="AD142" s="155">
        <f t="shared" si="31"/>
        <v>0</v>
      </c>
      <c r="AE142" s="155">
        <v>0</v>
      </c>
      <c r="AF142" s="155">
        <f t="shared" si="31"/>
        <v>0</v>
      </c>
      <c r="AG142" s="155">
        <f t="shared" si="31"/>
        <v>9.33852140077821</v>
      </c>
      <c r="AH142" s="155">
        <v>0</v>
      </c>
      <c r="AI142" s="155">
        <f t="shared" si="31"/>
        <v>7.357268981753973</v>
      </c>
      <c r="AJ142" s="149"/>
      <c r="AK142" s="54"/>
    </row>
    <row r="143" spans="1:37" ht="45">
      <c r="A143" s="308"/>
      <c r="B143" s="227" t="s">
        <v>129</v>
      </c>
      <c r="C143" s="304" t="s">
        <v>770</v>
      </c>
      <c r="D143" s="310"/>
      <c r="E143" s="54">
        <v>2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2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149" t="s">
        <v>526</v>
      </c>
      <c r="AK143" s="54"/>
    </row>
    <row r="144" spans="1:37" ht="30">
      <c r="A144" s="308"/>
      <c r="B144" s="227" t="s">
        <v>108</v>
      </c>
      <c r="C144" s="324"/>
      <c r="D144" s="313"/>
      <c r="E144" s="54">
        <v>515931</v>
      </c>
      <c r="F144" s="54">
        <v>121740</v>
      </c>
      <c r="G144" s="54">
        <v>16652</v>
      </c>
      <c r="H144" s="54">
        <v>7367</v>
      </c>
      <c r="I144" s="54">
        <v>6999</v>
      </c>
      <c r="J144" s="54">
        <v>25790</v>
      </c>
      <c r="K144" s="54">
        <v>4337</v>
      </c>
      <c r="L144" s="54">
        <v>13351</v>
      </c>
      <c r="M144" s="54">
        <v>18268</v>
      </c>
      <c r="N144" s="54">
        <v>4625</v>
      </c>
      <c r="O144" s="54">
        <v>5021</v>
      </c>
      <c r="P144" s="54">
        <v>37377</v>
      </c>
      <c r="Q144" s="54">
        <v>7763</v>
      </c>
      <c r="R144" s="54">
        <v>4692</v>
      </c>
      <c r="S144" s="54">
        <v>27598</v>
      </c>
      <c r="T144" s="54">
        <v>9384</v>
      </c>
      <c r="U144" s="54">
        <v>21259</v>
      </c>
      <c r="V144" s="54">
        <v>11946</v>
      </c>
      <c r="W144" s="54">
        <v>8967</v>
      </c>
      <c r="X144" s="54">
        <v>14664</v>
      </c>
      <c r="Y144" s="54">
        <v>5048</v>
      </c>
      <c r="Z144" s="54">
        <v>27966</v>
      </c>
      <c r="AA144" s="54">
        <v>27555</v>
      </c>
      <c r="AB144" s="54">
        <v>9285</v>
      </c>
      <c r="AC144" s="54">
        <v>11350</v>
      </c>
      <c r="AD144" s="54">
        <v>8407</v>
      </c>
      <c r="AE144" s="54">
        <v>0</v>
      </c>
      <c r="AF144" s="54">
        <v>12363</v>
      </c>
      <c r="AG144" s="54">
        <v>32467</v>
      </c>
      <c r="AH144" s="54">
        <v>0</v>
      </c>
      <c r="AI144" s="54">
        <v>13690</v>
      </c>
      <c r="AJ144" s="149"/>
      <c r="AK144" s="54"/>
    </row>
    <row r="145" spans="1:37" ht="15">
      <c r="A145" s="308"/>
      <c r="B145" s="227" t="s">
        <v>102</v>
      </c>
      <c r="C145" s="325"/>
      <c r="D145" s="314"/>
      <c r="E145" s="155">
        <f>(E143/E144)*100000</f>
        <v>0.3876487359743842</v>
      </c>
      <c r="F145" s="155">
        <f aca="true" t="shared" si="32" ref="F145:AI145">(F143/F144)*100000</f>
        <v>0</v>
      </c>
      <c r="G145" s="155">
        <f t="shared" si="32"/>
        <v>0</v>
      </c>
      <c r="H145" s="155">
        <f t="shared" si="32"/>
        <v>0</v>
      </c>
      <c r="I145" s="155">
        <f t="shared" si="32"/>
        <v>0</v>
      </c>
      <c r="J145" s="155">
        <f t="shared" si="32"/>
        <v>0</v>
      </c>
      <c r="K145" s="155">
        <f t="shared" si="32"/>
        <v>0</v>
      </c>
      <c r="L145" s="155">
        <f t="shared" si="32"/>
        <v>0</v>
      </c>
      <c r="M145" s="155">
        <f t="shared" si="32"/>
        <v>0</v>
      </c>
      <c r="N145" s="155">
        <f t="shared" si="32"/>
        <v>0</v>
      </c>
      <c r="O145" s="155">
        <f t="shared" si="32"/>
        <v>0</v>
      </c>
      <c r="P145" s="155">
        <f t="shared" si="32"/>
        <v>0</v>
      </c>
      <c r="Q145" s="155">
        <f t="shared" si="32"/>
        <v>0</v>
      </c>
      <c r="R145" s="155">
        <f t="shared" si="32"/>
        <v>0</v>
      </c>
      <c r="S145" s="155">
        <f t="shared" si="32"/>
        <v>7.246901949416625</v>
      </c>
      <c r="T145" s="155">
        <f t="shared" si="32"/>
        <v>0</v>
      </c>
      <c r="U145" s="155">
        <f t="shared" si="32"/>
        <v>0</v>
      </c>
      <c r="V145" s="155">
        <f t="shared" si="32"/>
        <v>0</v>
      </c>
      <c r="W145" s="155">
        <f t="shared" si="32"/>
        <v>0</v>
      </c>
      <c r="X145" s="155">
        <f t="shared" si="32"/>
        <v>0</v>
      </c>
      <c r="Y145" s="155">
        <f t="shared" si="32"/>
        <v>0</v>
      </c>
      <c r="Z145" s="155">
        <f t="shared" si="32"/>
        <v>0</v>
      </c>
      <c r="AA145" s="155">
        <f t="shared" si="32"/>
        <v>0</v>
      </c>
      <c r="AB145" s="155">
        <f t="shared" si="32"/>
        <v>0</v>
      </c>
      <c r="AC145" s="155">
        <f t="shared" si="32"/>
        <v>0</v>
      </c>
      <c r="AD145" s="155">
        <f t="shared" si="32"/>
        <v>0</v>
      </c>
      <c r="AE145" s="155">
        <v>0</v>
      </c>
      <c r="AF145" s="155">
        <f t="shared" si="32"/>
        <v>0</v>
      </c>
      <c r="AG145" s="155">
        <f t="shared" si="32"/>
        <v>0</v>
      </c>
      <c r="AH145" s="155">
        <v>0</v>
      </c>
      <c r="AI145" s="155">
        <f t="shared" si="32"/>
        <v>0</v>
      </c>
      <c r="AJ145" s="149"/>
      <c r="AK145" s="54"/>
    </row>
    <row r="146" spans="1:37" ht="45">
      <c r="A146" s="308"/>
      <c r="B146" s="223" t="s">
        <v>129</v>
      </c>
      <c r="C146" s="307" t="s">
        <v>771</v>
      </c>
      <c r="D146" s="171"/>
      <c r="E146" s="54">
        <v>13</v>
      </c>
      <c r="F146" s="54">
        <v>4</v>
      </c>
      <c r="G146" s="54">
        <v>1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1</v>
      </c>
      <c r="V146" s="54">
        <v>1</v>
      </c>
      <c r="W146" s="54">
        <v>1</v>
      </c>
      <c r="X146" s="54">
        <v>0</v>
      </c>
      <c r="Y146" s="54">
        <v>0</v>
      </c>
      <c r="Z146" s="54">
        <v>0</v>
      </c>
      <c r="AA146" s="54">
        <v>0</v>
      </c>
      <c r="AB146" s="54">
        <v>1</v>
      </c>
      <c r="AC146" s="54">
        <v>1</v>
      </c>
      <c r="AD146" s="54">
        <v>0</v>
      </c>
      <c r="AE146" s="54">
        <v>0</v>
      </c>
      <c r="AF146" s="54">
        <v>0</v>
      </c>
      <c r="AG146" s="54">
        <v>2</v>
      </c>
      <c r="AH146" s="54">
        <v>0</v>
      </c>
      <c r="AI146" s="54">
        <v>1</v>
      </c>
      <c r="AJ146" s="149" t="s">
        <v>526</v>
      </c>
      <c r="AK146" s="54"/>
    </row>
    <row r="147" spans="1:37" ht="30">
      <c r="A147" s="308"/>
      <c r="B147" s="223" t="s">
        <v>108</v>
      </c>
      <c r="C147" s="326"/>
      <c r="D147" s="171"/>
      <c r="E147" s="54">
        <v>515486</v>
      </c>
      <c r="F147" s="54">
        <v>121726</v>
      </c>
      <c r="G147" s="54">
        <v>16670</v>
      </c>
      <c r="H147" s="54">
        <v>7335</v>
      </c>
      <c r="I147" s="54">
        <v>6949</v>
      </c>
      <c r="J147" s="54">
        <v>25576</v>
      </c>
      <c r="K147" s="54">
        <v>4148</v>
      </c>
      <c r="L147" s="54">
        <v>13188</v>
      </c>
      <c r="M147" s="54">
        <v>18298</v>
      </c>
      <c r="N147" s="54">
        <v>4522</v>
      </c>
      <c r="O147" s="54">
        <v>5045</v>
      </c>
      <c r="P147" s="54">
        <v>36948</v>
      </c>
      <c r="Q147" s="54">
        <v>7876</v>
      </c>
      <c r="R147" s="54">
        <v>4567</v>
      </c>
      <c r="S147" s="54">
        <v>24330</v>
      </c>
      <c r="T147" s="54">
        <v>9367</v>
      </c>
      <c r="U147" s="54">
        <v>21011</v>
      </c>
      <c r="V147" s="54">
        <v>11985</v>
      </c>
      <c r="W147" s="54">
        <v>9065</v>
      </c>
      <c r="X147" s="54">
        <v>14703</v>
      </c>
      <c r="Y147" s="54">
        <v>4987</v>
      </c>
      <c r="Z147" s="54">
        <v>27502</v>
      </c>
      <c r="AA147" s="54">
        <v>13949</v>
      </c>
      <c r="AB147" s="54">
        <v>9243</v>
      </c>
      <c r="AC147" s="54">
        <v>11194</v>
      </c>
      <c r="AD147" s="54">
        <v>8391</v>
      </c>
      <c r="AE147" s="54">
        <v>3955</v>
      </c>
      <c r="AF147" s="54">
        <v>12257</v>
      </c>
      <c r="AG147" s="54">
        <v>32782</v>
      </c>
      <c r="AH147" s="54">
        <v>14141</v>
      </c>
      <c r="AI147" s="54">
        <v>13776</v>
      </c>
      <c r="AJ147" s="149"/>
      <c r="AK147" s="54"/>
    </row>
    <row r="148" spans="1:37" ht="15">
      <c r="A148" s="308"/>
      <c r="B148" s="223" t="s">
        <v>102</v>
      </c>
      <c r="C148" s="327"/>
      <c r="D148" s="171"/>
      <c r="E148" s="155">
        <f>(E146/E147)*100000</f>
        <v>2.5218919621483415</v>
      </c>
      <c r="F148" s="155">
        <f aca="true" t="shared" si="33" ref="F148:AI148">(F146/F147)*100000</f>
        <v>3.2860687116967613</v>
      </c>
      <c r="G148" s="155">
        <f t="shared" si="33"/>
        <v>5.9988002399520095</v>
      </c>
      <c r="H148" s="155">
        <f t="shared" si="33"/>
        <v>0</v>
      </c>
      <c r="I148" s="155">
        <f t="shared" si="33"/>
        <v>0</v>
      </c>
      <c r="J148" s="155">
        <f t="shared" si="33"/>
        <v>0</v>
      </c>
      <c r="K148" s="155">
        <f t="shared" si="33"/>
        <v>0</v>
      </c>
      <c r="L148" s="155">
        <f t="shared" si="33"/>
        <v>0</v>
      </c>
      <c r="M148" s="155">
        <f t="shared" si="33"/>
        <v>0</v>
      </c>
      <c r="N148" s="155">
        <f t="shared" si="33"/>
        <v>0</v>
      </c>
      <c r="O148" s="155">
        <f t="shared" si="33"/>
        <v>0</v>
      </c>
      <c r="P148" s="155">
        <f t="shared" si="33"/>
        <v>0</v>
      </c>
      <c r="Q148" s="155">
        <f t="shared" si="33"/>
        <v>0</v>
      </c>
      <c r="R148" s="155">
        <f t="shared" si="33"/>
        <v>0</v>
      </c>
      <c r="S148" s="155">
        <f t="shared" si="33"/>
        <v>0</v>
      </c>
      <c r="T148" s="155">
        <f t="shared" si="33"/>
        <v>0</v>
      </c>
      <c r="U148" s="155">
        <f t="shared" si="33"/>
        <v>4.7594117367093425</v>
      </c>
      <c r="V148" s="155">
        <f t="shared" si="33"/>
        <v>8.343763037129746</v>
      </c>
      <c r="W148" s="155">
        <f t="shared" si="33"/>
        <v>11.031439602868174</v>
      </c>
      <c r="X148" s="155">
        <f t="shared" si="33"/>
        <v>0</v>
      </c>
      <c r="Y148" s="155">
        <f t="shared" si="33"/>
        <v>0</v>
      </c>
      <c r="Z148" s="155">
        <f t="shared" si="33"/>
        <v>0</v>
      </c>
      <c r="AA148" s="155">
        <f t="shared" si="33"/>
        <v>0</v>
      </c>
      <c r="AB148" s="155">
        <f t="shared" si="33"/>
        <v>10.818998160770313</v>
      </c>
      <c r="AC148" s="155">
        <f t="shared" si="33"/>
        <v>8.933357155619081</v>
      </c>
      <c r="AD148" s="155">
        <f t="shared" si="33"/>
        <v>0</v>
      </c>
      <c r="AE148" s="155">
        <f t="shared" si="33"/>
        <v>0</v>
      </c>
      <c r="AF148" s="155">
        <f t="shared" si="33"/>
        <v>0</v>
      </c>
      <c r="AG148" s="155">
        <f t="shared" si="33"/>
        <v>6.100909035446281</v>
      </c>
      <c r="AH148" s="155">
        <f t="shared" si="33"/>
        <v>0</v>
      </c>
      <c r="AI148" s="155">
        <f t="shared" si="33"/>
        <v>7.259001161440186</v>
      </c>
      <c r="AJ148" s="149"/>
      <c r="AK148" s="54"/>
    </row>
    <row r="149" spans="1:37" ht="45">
      <c r="A149" s="308"/>
      <c r="B149" s="227" t="s">
        <v>129</v>
      </c>
      <c r="C149" s="304" t="s">
        <v>772</v>
      </c>
      <c r="D149" s="310"/>
      <c r="E149" s="54">
        <v>6</v>
      </c>
      <c r="F149" s="54">
        <v>1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1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1</v>
      </c>
      <c r="T149" s="54">
        <v>0</v>
      </c>
      <c r="U149" s="54">
        <v>0</v>
      </c>
      <c r="V149" s="54">
        <v>1</v>
      </c>
      <c r="W149" s="54">
        <v>0</v>
      </c>
      <c r="X149" s="54">
        <v>1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1</v>
      </c>
      <c r="AH149" s="54">
        <v>0</v>
      </c>
      <c r="AI149" s="54">
        <v>0</v>
      </c>
      <c r="AJ149" s="149" t="s">
        <v>526</v>
      </c>
      <c r="AK149" s="54"/>
    </row>
    <row r="150" spans="1:37" ht="30">
      <c r="A150" s="308"/>
      <c r="B150" s="227" t="s">
        <v>108</v>
      </c>
      <c r="C150" s="324"/>
      <c r="D150" s="313"/>
      <c r="E150" s="54">
        <v>514936</v>
      </c>
      <c r="F150" s="54">
        <v>121662</v>
      </c>
      <c r="G150" s="54">
        <v>16682</v>
      </c>
      <c r="H150" s="54">
        <v>7302</v>
      </c>
      <c r="I150" s="54">
        <v>6906</v>
      </c>
      <c r="J150" s="54">
        <v>25364</v>
      </c>
      <c r="K150" s="54">
        <v>4136</v>
      </c>
      <c r="L150" s="54">
        <v>13040</v>
      </c>
      <c r="M150" s="54">
        <v>18318</v>
      </c>
      <c r="N150" s="54">
        <v>4417</v>
      </c>
      <c r="O150" s="54">
        <v>5067</v>
      </c>
      <c r="P150" s="54">
        <v>36541</v>
      </c>
      <c r="Q150" s="54">
        <v>7988</v>
      </c>
      <c r="R150" s="54">
        <v>4510</v>
      </c>
      <c r="S150" s="54">
        <v>24564</v>
      </c>
      <c r="T150" s="54">
        <v>9356</v>
      </c>
      <c r="U150" s="54">
        <v>20788</v>
      </c>
      <c r="V150" s="54">
        <v>12031</v>
      </c>
      <c r="W150" s="54">
        <v>9167</v>
      </c>
      <c r="X150" s="54">
        <v>14990</v>
      </c>
      <c r="Y150" s="54">
        <v>4931</v>
      </c>
      <c r="Z150" s="54">
        <v>27050</v>
      </c>
      <c r="AA150" s="54">
        <v>14127</v>
      </c>
      <c r="AB150" s="54">
        <v>9208</v>
      </c>
      <c r="AC150" s="54">
        <v>11098</v>
      </c>
      <c r="AD150" s="54">
        <v>8372</v>
      </c>
      <c r="AE150" s="54">
        <v>3950</v>
      </c>
      <c r="AF150" s="54">
        <v>12152</v>
      </c>
      <c r="AG150" s="54">
        <v>33096</v>
      </c>
      <c r="AH150" s="54">
        <v>14262</v>
      </c>
      <c r="AI150" s="54">
        <v>13861</v>
      </c>
      <c r="AJ150" s="149"/>
      <c r="AK150" s="54"/>
    </row>
    <row r="151" spans="1:37" ht="15">
      <c r="A151" s="308"/>
      <c r="B151" s="227" t="s">
        <v>102</v>
      </c>
      <c r="C151" s="325"/>
      <c r="D151" s="314"/>
      <c r="E151" s="155">
        <f>(E149/E150)*100000</f>
        <v>1.1651933444156168</v>
      </c>
      <c r="F151" s="155">
        <f aca="true" t="shared" si="34" ref="F151:AI151">(F149/F150)*100000</f>
        <v>0.821949335042988</v>
      </c>
      <c r="G151" s="155">
        <f t="shared" si="34"/>
        <v>0</v>
      </c>
      <c r="H151" s="155">
        <f t="shared" si="34"/>
        <v>0</v>
      </c>
      <c r="I151" s="155">
        <f t="shared" si="34"/>
        <v>0</v>
      </c>
      <c r="J151" s="155">
        <f t="shared" si="34"/>
        <v>0</v>
      </c>
      <c r="K151" s="155">
        <f t="shared" si="34"/>
        <v>0</v>
      </c>
      <c r="L151" s="155">
        <f t="shared" si="34"/>
        <v>7.668711656441718</v>
      </c>
      <c r="M151" s="155">
        <f t="shared" si="34"/>
        <v>0</v>
      </c>
      <c r="N151" s="155">
        <f t="shared" si="34"/>
        <v>0</v>
      </c>
      <c r="O151" s="155">
        <f t="shared" si="34"/>
        <v>0</v>
      </c>
      <c r="P151" s="155">
        <f t="shared" si="34"/>
        <v>0</v>
      </c>
      <c r="Q151" s="155">
        <f t="shared" si="34"/>
        <v>0</v>
      </c>
      <c r="R151" s="155">
        <f t="shared" si="34"/>
        <v>0</v>
      </c>
      <c r="S151" s="155">
        <f t="shared" si="34"/>
        <v>4.0709982087607886</v>
      </c>
      <c r="T151" s="155">
        <f t="shared" si="34"/>
        <v>0</v>
      </c>
      <c r="U151" s="155">
        <f t="shared" si="34"/>
        <v>0</v>
      </c>
      <c r="V151" s="155">
        <f t="shared" si="34"/>
        <v>8.311861025683651</v>
      </c>
      <c r="W151" s="155">
        <f t="shared" si="34"/>
        <v>0</v>
      </c>
      <c r="X151" s="155">
        <f t="shared" si="34"/>
        <v>6.6711140760507</v>
      </c>
      <c r="Y151" s="155">
        <f t="shared" si="34"/>
        <v>0</v>
      </c>
      <c r="Z151" s="155">
        <f t="shared" si="34"/>
        <v>0</v>
      </c>
      <c r="AA151" s="155">
        <f t="shared" si="34"/>
        <v>0</v>
      </c>
      <c r="AB151" s="155">
        <f t="shared" si="34"/>
        <v>0</v>
      </c>
      <c r="AC151" s="155">
        <f t="shared" si="34"/>
        <v>0</v>
      </c>
      <c r="AD151" s="155">
        <f t="shared" si="34"/>
        <v>0</v>
      </c>
      <c r="AE151" s="155">
        <f t="shared" si="34"/>
        <v>0</v>
      </c>
      <c r="AF151" s="155">
        <f t="shared" si="34"/>
        <v>0</v>
      </c>
      <c r="AG151" s="155">
        <f t="shared" si="34"/>
        <v>3.021513173797438</v>
      </c>
      <c r="AH151" s="155">
        <f t="shared" si="34"/>
        <v>0</v>
      </c>
      <c r="AI151" s="155">
        <f t="shared" si="34"/>
        <v>0</v>
      </c>
      <c r="AJ151" s="149"/>
      <c r="AK151" s="54"/>
    </row>
    <row r="152" spans="1:37" ht="45">
      <c r="A152" s="308"/>
      <c r="B152" s="223" t="s">
        <v>129</v>
      </c>
      <c r="C152" s="307" t="s">
        <v>773</v>
      </c>
      <c r="D152" s="171"/>
      <c r="E152" s="54" t="s">
        <v>232</v>
      </c>
      <c r="F152" s="54" t="s">
        <v>232</v>
      </c>
      <c r="G152" s="54" t="s">
        <v>232</v>
      </c>
      <c r="H152" s="54" t="s">
        <v>232</v>
      </c>
      <c r="I152" s="54" t="s">
        <v>232</v>
      </c>
      <c r="J152" s="54" t="s">
        <v>232</v>
      </c>
      <c r="K152" s="54" t="s">
        <v>232</v>
      </c>
      <c r="L152" s="54" t="s">
        <v>232</v>
      </c>
      <c r="M152" s="54" t="s">
        <v>232</v>
      </c>
      <c r="N152" s="54" t="s">
        <v>232</v>
      </c>
      <c r="O152" s="54" t="s">
        <v>232</v>
      </c>
      <c r="P152" s="54" t="s">
        <v>232</v>
      </c>
      <c r="Q152" s="54" t="s">
        <v>232</v>
      </c>
      <c r="R152" s="54" t="s">
        <v>232</v>
      </c>
      <c r="S152" s="54" t="s">
        <v>232</v>
      </c>
      <c r="T152" s="54" t="s">
        <v>232</v>
      </c>
      <c r="U152" s="54" t="s">
        <v>232</v>
      </c>
      <c r="V152" s="54" t="s">
        <v>232</v>
      </c>
      <c r="W152" s="54" t="s">
        <v>232</v>
      </c>
      <c r="X152" s="54" t="s">
        <v>232</v>
      </c>
      <c r="Y152" s="54" t="s">
        <v>232</v>
      </c>
      <c r="Z152" s="54" t="s">
        <v>232</v>
      </c>
      <c r="AA152" s="54" t="s">
        <v>232</v>
      </c>
      <c r="AB152" s="54" t="s">
        <v>232</v>
      </c>
      <c r="AC152" s="54" t="s">
        <v>232</v>
      </c>
      <c r="AD152" s="54" t="s">
        <v>232</v>
      </c>
      <c r="AE152" s="54" t="s">
        <v>232</v>
      </c>
      <c r="AF152" s="54" t="s">
        <v>232</v>
      </c>
      <c r="AG152" s="54" t="s">
        <v>232</v>
      </c>
      <c r="AH152" s="54" t="s">
        <v>232</v>
      </c>
      <c r="AI152" s="54" t="s">
        <v>232</v>
      </c>
      <c r="AJ152" s="149" t="s">
        <v>526</v>
      </c>
      <c r="AK152" s="54"/>
    </row>
    <row r="153" spans="1:37" ht="30">
      <c r="A153" s="308"/>
      <c r="B153" s="223" t="s">
        <v>108</v>
      </c>
      <c r="C153" s="326"/>
      <c r="D153" s="171"/>
      <c r="E153" s="54">
        <v>514924</v>
      </c>
      <c r="F153" s="54">
        <v>121589</v>
      </c>
      <c r="G153" s="54">
        <v>16709</v>
      </c>
      <c r="H153" s="54">
        <v>7276</v>
      </c>
      <c r="I153" s="54">
        <v>6882</v>
      </c>
      <c r="J153" s="54">
        <v>25168</v>
      </c>
      <c r="K153" s="54">
        <v>4124</v>
      </c>
      <c r="L153" s="54">
        <v>12929</v>
      </c>
      <c r="M153" s="54">
        <v>18369</v>
      </c>
      <c r="N153" s="54">
        <v>4320</v>
      </c>
      <c r="O153" s="54">
        <v>5091</v>
      </c>
      <c r="P153" s="54">
        <v>36213</v>
      </c>
      <c r="Q153" s="54">
        <v>8107</v>
      </c>
      <c r="R153" s="54">
        <v>4452</v>
      </c>
      <c r="S153" s="54">
        <v>24807</v>
      </c>
      <c r="T153" s="54">
        <v>9366</v>
      </c>
      <c r="U153" s="54">
        <v>20606</v>
      </c>
      <c r="V153" s="54">
        <v>12087</v>
      </c>
      <c r="W153" s="54">
        <v>9295</v>
      </c>
      <c r="X153" s="54">
        <v>15270</v>
      </c>
      <c r="Y153" s="54">
        <v>4876</v>
      </c>
      <c r="Z153" s="54">
        <v>26643</v>
      </c>
      <c r="AA153" s="54">
        <v>14323</v>
      </c>
      <c r="AB153" s="54">
        <v>9191</v>
      </c>
      <c r="AC153" s="54">
        <v>10953</v>
      </c>
      <c r="AD153" s="54">
        <v>8364</v>
      </c>
      <c r="AE153" s="54">
        <v>3949</v>
      </c>
      <c r="AF153" s="54">
        <v>12058</v>
      </c>
      <c r="AG153" s="54">
        <v>33444</v>
      </c>
      <c r="AH153" s="54">
        <v>14402</v>
      </c>
      <c r="AI153" s="54">
        <v>13961</v>
      </c>
      <c r="AJ153" s="149"/>
      <c r="AK153" s="54"/>
    </row>
    <row r="154" spans="1:37" ht="15">
      <c r="A154" s="308"/>
      <c r="B154" s="223" t="s">
        <v>102</v>
      </c>
      <c r="C154" s="327"/>
      <c r="D154" s="17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149"/>
      <c r="AK154" s="54"/>
    </row>
    <row r="155" spans="1:37" ht="45">
      <c r="A155" s="334" t="s">
        <v>774</v>
      </c>
      <c r="B155" s="225" t="s">
        <v>129</v>
      </c>
      <c r="C155" s="304" t="s">
        <v>775</v>
      </c>
      <c r="D155" s="310"/>
      <c r="E155" s="54">
        <v>4</v>
      </c>
      <c r="F155" s="54">
        <v>2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1</v>
      </c>
      <c r="P155" s="54">
        <v>0</v>
      </c>
      <c r="Q155" s="54">
        <v>0</v>
      </c>
      <c r="R155" s="54">
        <v>0</v>
      </c>
      <c r="S155" s="54">
        <v>1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149" t="s">
        <v>526</v>
      </c>
      <c r="AK155" s="54"/>
    </row>
    <row r="156" spans="1:37" ht="30">
      <c r="A156" s="335"/>
      <c r="B156" s="225" t="s">
        <v>108</v>
      </c>
      <c r="C156" s="324"/>
      <c r="D156" s="313"/>
      <c r="E156" s="54">
        <v>514796</v>
      </c>
      <c r="F156" s="54">
        <v>121076</v>
      </c>
      <c r="G156" s="54">
        <v>16549</v>
      </c>
      <c r="H156" s="54">
        <v>7395</v>
      </c>
      <c r="I156" s="54">
        <v>7050</v>
      </c>
      <c r="J156" s="54">
        <v>26068</v>
      </c>
      <c r="K156" s="54">
        <v>4340</v>
      </c>
      <c r="L156" s="54">
        <v>13658</v>
      </c>
      <c r="M156" s="54">
        <v>18086</v>
      </c>
      <c r="N156" s="54">
        <v>4809</v>
      </c>
      <c r="O156" s="54">
        <v>4946</v>
      </c>
      <c r="P156" s="54">
        <v>38007</v>
      </c>
      <c r="Q156" s="54">
        <v>7493</v>
      </c>
      <c r="R156" s="54">
        <v>4786</v>
      </c>
      <c r="S156" s="54">
        <v>27043</v>
      </c>
      <c r="T156" s="54">
        <v>9401</v>
      </c>
      <c r="U156" s="54">
        <v>21655</v>
      </c>
      <c r="V156" s="54">
        <v>11822</v>
      </c>
      <c r="W156" s="54">
        <v>8739</v>
      </c>
      <c r="X156" s="54">
        <v>14036</v>
      </c>
      <c r="Y156" s="54">
        <v>5148</v>
      </c>
      <c r="Z156" s="54">
        <v>28774</v>
      </c>
      <c r="AA156" s="54">
        <v>26872</v>
      </c>
      <c r="AB156" s="54">
        <v>9317</v>
      </c>
      <c r="AC156" s="54">
        <v>11631</v>
      </c>
      <c r="AD156" s="54">
        <v>8399</v>
      </c>
      <c r="AE156" s="54">
        <v>0</v>
      </c>
      <c r="AF156" s="54">
        <v>12501</v>
      </c>
      <c r="AG156" s="54">
        <v>31730</v>
      </c>
      <c r="AH156" s="54">
        <v>0</v>
      </c>
      <c r="AI156" s="54">
        <v>13465</v>
      </c>
      <c r="AJ156" s="149"/>
      <c r="AK156" s="54"/>
    </row>
    <row r="157" spans="1:37" ht="15">
      <c r="A157" s="335"/>
      <c r="B157" s="226" t="s">
        <v>102</v>
      </c>
      <c r="C157" s="325"/>
      <c r="D157" s="314"/>
      <c r="E157" s="155">
        <f>(E155/E156)*100000</f>
        <v>0.7770068143497618</v>
      </c>
      <c r="F157" s="155">
        <f aca="true" t="shared" si="35" ref="F157:AI157">(F155/F156)*100000</f>
        <v>1.6518550332022863</v>
      </c>
      <c r="G157" s="155">
        <f t="shared" si="35"/>
        <v>0</v>
      </c>
      <c r="H157" s="155">
        <f t="shared" si="35"/>
        <v>0</v>
      </c>
      <c r="I157" s="155">
        <f t="shared" si="35"/>
        <v>0</v>
      </c>
      <c r="J157" s="155">
        <f t="shared" si="35"/>
        <v>0</v>
      </c>
      <c r="K157" s="155">
        <f t="shared" si="35"/>
        <v>0</v>
      </c>
      <c r="L157" s="155">
        <f t="shared" si="35"/>
        <v>0</v>
      </c>
      <c r="M157" s="155">
        <f t="shared" si="35"/>
        <v>0</v>
      </c>
      <c r="N157" s="155">
        <f t="shared" si="35"/>
        <v>0</v>
      </c>
      <c r="O157" s="155">
        <f t="shared" si="35"/>
        <v>20.21835826930853</v>
      </c>
      <c r="P157" s="155">
        <f t="shared" si="35"/>
        <v>0</v>
      </c>
      <c r="Q157" s="155">
        <f t="shared" si="35"/>
        <v>0</v>
      </c>
      <c r="R157" s="155">
        <f t="shared" si="35"/>
        <v>0</v>
      </c>
      <c r="S157" s="155">
        <f t="shared" si="35"/>
        <v>3.6978145915763783</v>
      </c>
      <c r="T157" s="155">
        <f t="shared" si="35"/>
        <v>0</v>
      </c>
      <c r="U157" s="155">
        <f t="shared" si="35"/>
        <v>0</v>
      </c>
      <c r="V157" s="155">
        <f t="shared" si="35"/>
        <v>0</v>
      </c>
      <c r="W157" s="155">
        <f t="shared" si="35"/>
        <v>0</v>
      </c>
      <c r="X157" s="155">
        <f t="shared" si="35"/>
        <v>0</v>
      </c>
      <c r="Y157" s="155">
        <f t="shared" si="35"/>
        <v>0</v>
      </c>
      <c r="Z157" s="155">
        <f t="shared" si="35"/>
        <v>0</v>
      </c>
      <c r="AA157" s="155">
        <f t="shared" si="35"/>
        <v>0</v>
      </c>
      <c r="AB157" s="155">
        <f t="shared" si="35"/>
        <v>0</v>
      </c>
      <c r="AC157" s="155">
        <f t="shared" si="35"/>
        <v>0</v>
      </c>
      <c r="AD157" s="155">
        <f t="shared" si="35"/>
        <v>0</v>
      </c>
      <c r="AE157" s="155" t="e">
        <f t="shared" si="35"/>
        <v>#DIV/0!</v>
      </c>
      <c r="AF157" s="155">
        <f t="shared" si="35"/>
        <v>0</v>
      </c>
      <c r="AG157" s="155">
        <f t="shared" si="35"/>
        <v>0</v>
      </c>
      <c r="AH157" s="155" t="e">
        <f t="shared" si="35"/>
        <v>#DIV/0!</v>
      </c>
      <c r="AI157" s="155">
        <f t="shared" si="35"/>
        <v>0</v>
      </c>
      <c r="AJ157" s="149"/>
      <c r="AK157" s="54"/>
    </row>
    <row r="158" spans="1:37" ht="45">
      <c r="A158" s="335"/>
      <c r="B158" s="223" t="s">
        <v>129</v>
      </c>
      <c r="C158" s="307" t="s">
        <v>776</v>
      </c>
      <c r="D158" s="171"/>
      <c r="E158" s="54">
        <v>29</v>
      </c>
      <c r="F158" s="54">
        <v>10</v>
      </c>
      <c r="G158" s="54">
        <v>1</v>
      </c>
      <c r="H158" s="54">
        <v>0</v>
      </c>
      <c r="I158" s="54">
        <v>0</v>
      </c>
      <c r="J158" s="54">
        <v>4</v>
      </c>
      <c r="K158" s="54">
        <v>0</v>
      </c>
      <c r="L158" s="54">
        <v>0</v>
      </c>
      <c r="M158" s="54">
        <v>0</v>
      </c>
      <c r="N158" s="54">
        <v>0</v>
      </c>
      <c r="O158" s="54">
        <v>1</v>
      </c>
      <c r="P158" s="54">
        <v>0</v>
      </c>
      <c r="Q158" s="54">
        <v>1</v>
      </c>
      <c r="R158" s="54">
        <v>0</v>
      </c>
      <c r="S158" s="54">
        <v>2</v>
      </c>
      <c r="T158" s="54">
        <v>1</v>
      </c>
      <c r="U158" s="54">
        <v>0</v>
      </c>
      <c r="V158" s="54">
        <v>0</v>
      </c>
      <c r="W158" s="54">
        <v>0</v>
      </c>
      <c r="X158" s="54">
        <v>3</v>
      </c>
      <c r="Y158" s="54">
        <v>0</v>
      </c>
      <c r="Z158" s="54">
        <v>3</v>
      </c>
      <c r="AA158" s="54">
        <v>0</v>
      </c>
      <c r="AB158" s="54">
        <v>1</v>
      </c>
      <c r="AC158" s="54">
        <v>1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1</v>
      </c>
      <c r="AJ158" s="149" t="s">
        <v>526</v>
      </c>
      <c r="AK158" s="54"/>
    </row>
    <row r="159" spans="1:37" ht="30">
      <c r="A159" s="335"/>
      <c r="B159" s="223" t="s">
        <v>108</v>
      </c>
      <c r="C159" s="326"/>
      <c r="D159" s="171"/>
      <c r="E159" s="54">
        <v>511963</v>
      </c>
      <c r="F159" s="54">
        <v>121541</v>
      </c>
      <c r="G159" s="54">
        <v>16621</v>
      </c>
      <c r="H159" s="54">
        <v>7389</v>
      </c>
      <c r="I159" s="54">
        <v>7041</v>
      </c>
      <c r="J159" s="54">
        <v>25961</v>
      </c>
      <c r="K159" s="54">
        <v>4343</v>
      </c>
      <c r="L159" s="54">
        <v>13516</v>
      </c>
      <c r="M159" s="54">
        <v>18210</v>
      </c>
      <c r="N159" s="54">
        <v>4720</v>
      </c>
      <c r="O159" s="54">
        <v>4989</v>
      </c>
      <c r="P159" s="54">
        <v>37749</v>
      </c>
      <c r="Q159" s="54">
        <v>7639</v>
      </c>
      <c r="R159" s="54">
        <v>4743</v>
      </c>
      <c r="S159" s="54">
        <v>27338</v>
      </c>
      <c r="T159" s="54">
        <v>9401</v>
      </c>
      <c r="U159" s="54">
        <v>21485</v>
      </c>
      <c r="V159" s="54">
        <v>11898</v>
      </c>
      <c r="W159" s="54">
        <v>8863</v>
      </c>
      <c r="X159" s="54">
        <v>14363</v>
      </c>
      <c r="Y159" s="54">
        <v>5102</v>
      </c>
      <c r="Z159" s="54">
        <v>28409</v>
      </c>
      <c r="AA159" s="54">
        <v>27239</v>
      </c>
      <c r="AB159" s="54">
        <v>9313</v>
      </c>
      <c r="AC159" s="54">
        <v>11504</v>
      </c>
      <c r="AD159" s="54">
        <v>8415</v>
      </c>
      <c r="AE159" s="54">
        <v>0</v>
      </c>
      <c r="AF159" s="54">
        <v>12454</v>
      </c>
      <c r="AG159" s="54">
        <v>32125</v>
      </c>
      <c r="AH159" s="54">
        <v>0</v>
      </c>
      <c r="AI159" s="54">
        <v>13592</v>
      </c>
      <c r="AJ159" s="149"/>
      <c r="AK159" s="54"/>
    </row>
    <row r="160" spans="1:37" ht="15">
      <c r="A160" s="335"/>
      <c r="B160" s="223" t="s">
        <v>102</v>
      </c>
      <c r="C160" s="327"/>
      <c r="D160" s="171"/>
      <c r="E160" s="155">
        <f>(E158/E159)*100000</f>
        <v>5.66447184659829</v>
      </c>
      <c r="F160" s="155">
        <f aca="true" t="shared" si="36" ref="F160:AI160">(F158/F159)*100000</f>
        <v>8.227676257394625</v>
      </c>
      <c r="G160" s="155">
        <f t="shared" si="36"/>
        <v>6.016485169364057</v>
      </c>
      <c r="H160" s="155">
        <f t="shared" si="36"/>
        <v>0</v>
      </c>
      <c r="I160" s="155">
        <f t="shared" si="36"/>
        <v>0</v>
      </c>
      <c r="J160" s="155">
        <f t="shared" si="36"/>
        <v>15.407726975078</v>
      </c>
      <c r="K160" s="155">
        <f t="shared" si="36"/>
        <v>0</v>
      </c>
      <c r="L160" s="155">
        <f t="shared" si="36"/>
        <v>0</v>
      </c>
      <c r="M160" s="155">
        <f t="shared" si="36"/>
        <v>0</v>
      </c>
      <c r="N160" s="155">
        <f t="shared" si="36"/>
        <v>0</v>
      </c>
      <c r="O160" s="155">
        <f t="shared" si="36"/>
        <v>20.044097013429546</v>
      </c>
      <c r="P160" s="155">
        <f t="shared" si="36"/>
        <v>0</v>
      </c>
      <c r="Q160" s="155">
        <f t="shared" si="36"/>
        <v>13.090718680455556</v>
      </c>
      <c r="R160" s="155">
        <f t="shared" si="36"/>
        <v>0</v>
      </c>
      <c r="S160" s="155">
        <f t="shared" si="36"/>
        <v>7.315824127587973</v>
      </c>
      <c r="T160" s="155">
        <f t="shared" si="36"/>
        <v>10.637166258908627</v>
      </c>
      <c r="U160" s="155">
        <f t="shared" si="36"/>
        <v>0</v>
      </c>
      <c r="V160" s="155">
        <f t="shared" si="36"/>
        <v>0</v>
      </c>
      <c r="W160" s="155">
        <f t="shared" si="36"/>
        <v>0</v>
      </c>
      <c r="X160" s="155">
        <f t="shared" si="36"/>
        <v>20.887001322843417</v>
      </c>
      <c r="Y160" s="155">
        <f t="shared" si="36"/>
        <v>0</v>
      </c>
      <c r="Z160" s="155">
        <f t="shared" si="36"/>
        <v>10.560033792108136</v>
      </c>
      <c r="AA160" s="155">
        <f t="shared" si="36"/>
        <v>0</v>
      </c>
      <c r="AB160" s="155">
        <f t="shared" si="36"/>
        <v>10.737678513905292</v>
      </c>
      <c r="AC160" s="155">
        <f t="shared" si="36"/>
        <v>8.692628650904034</v>
      </c>
      <c r="AD160" s="155">
        <f t="shared" si="36"/>
        <v>0</v>
      </c>
      <c r="AE160" s="155">
        <v>0</v>
      </c>
      <c r="AF160" s="155">
        <f t="shared" si="36"/>
        <v>0</v>
      </c>
      <c r="AG160" s="155">
        <f t="shared" si="36"/>
        <v>0</v>
      </c>
      <c r="AH160" s="155">
        <v>0</v>
      </c>
      <c r="AI160" s="155">
        <f t="shared" si="36"/>
        <v>7.357268981753973</v>
      </c>
      <c r="AJ160" s="149"/>
      <c r="AK160" s="54"/>
    </row>
    <row r="161" spans="1:37" ht="45">
      <c r="A161" s="335"/>
      <c r="B161" s="227" t="s">
        <v>129</v>
      </c>
      <c r="C161" s="304" t="s">
        <v>777</v>
      </c>
      <c r="D161" s="310"/>
      <c r="E161" s="54">
        <v>35</v>
      </c>
      <c r="F161" s="54">
        <v>8</v>
      </c>
      <c r="G161" s="54">
        <v>2</v>
      </c>
      <c r="H161" s="54">
        <v>0</v>
      </c>
      <c r="I161" s="54">
        <v>0</v>
      </c>
      <c r="J161" s="54">
        <v>1</v>
      </c>
      <c r="K161" s="54">
        <v>0</v>
      </c>
      <c r="L161" s="54">
        <v>0</v>
      </c>
      <c r="M161" s="54">
        <v>0</v>
      </c>
      <c r="N161" s="54">
        <v>0</v>
      </c>
      <c r="O161" s="54">
        <v>1</v>
      </c>
      <c r="P161" s="54">
        <v>1</v>
      </c>
      <c r="Q161" s="54">
        <v>0</v>
      </c>
      <c r="R161" s="54">
        <v>0</v>
      </c>
      <c r="S161" s="54">
        <v>2</v>
      </c>
      <c r="T161" s="54">
        <v>0</v>
      </c>
      <c r="U161" s="54">
        <v>1</v>
      </c>
      <c r="V161" s="54">
        <v>1</v>
      </c>
      <c r="W161" s="54">
        <v>1</v>
      </c>
      <c r="X161" s="54">
        <v>2</v>
      </c>
      <c r="Y161" s="54">
        <v>0</v>
      </c>
      <c r="Z161" s="54">
        <v>2</v>
      </c>
      <c r="AA161" s="54">
        <v>2</v>
      </c>
      <c r="AB161" s="54">
        <v>1</v>
      </c>
      <c r="AC161" s="54">
        <v>3</v>
      </c>
      <c r="AD161" s="54">
        <v>0</v>
      </c>
      <c r="AE161" s="54">
        <v>2</v>
      </c>
      <c r="AF161" s="54">
        <v>1</v>
      </c>
      <c r="AG161" s="54">
        <v>3</v>
      </c>
      <c r="AH161" s="54">
        <v>1</v>
      </c>
      <c r="AI161" s="54">
        <v>0</v>
      </c>
      <c r="AJ161" s="149" t="s">
        <v>526</v>
      </c>
      <c r="AK161" s="54"/>
    </row>
    <row r="162" spans="1:37" ht="30">
      <c r="A162" s="335"/>
      <c r="B162" s="227" t="s">
        <v>108</v>
      </c>
      <c r="C162" s="324"/>
      <c r="D162" s="313"/>
      <c r="E162" s="54">
        <v>515931</v>
      </c>
      <c r="F162" s="54">
        <v>121740</v>
      </c>
      <c r="G162" s="54">
        <v>16652</v>
      </c>
      <c r="H162" s="54">
        <v>7367</v>
      </c>
      <c r="I162" s="54">
        <v>6999</v>
      </c>
      <c r="J162" s="54">
        <v>25790</v>
      </c>
      <c r="K162" s="54">
        <v>4337</v>
      </c>
      <c r="L162" s="54">
        <v>13351</v>
      </c>
      <c r="M162" s="54">
        <v>18268</v>
      </c>
      <c r="N162" s="54">
        <v>4625</v>
      </c>
      <c r="O162" s="54">
        <v>5021</v>
      </c>
      <c r="P162" s="54">
        <v>37377</v>
      </c>
      <c r="Q162" s="54">
        <v>7763</v>
      </c>
      <c r="R162" s="54">
        <v>4692</v>
      </c>
      <c r="S162" s="54">
        <v>27598</v>
      </c>
      <c r="T162" s="54">
        <v>9384</v>
      </c>
      <c r="U162" s="54">
        <v>21259</v>
      </c>
      <c r="V162" s="54">
        <v>11946</v>
      </c>
      <c r="W162" s="54">
        <v>8967</v>
      </c>
      <c r="X162" s="54">
        <v>14664</v>
      </c>
      <c r="Y162" s="54">
        <v>5048</v>
      </c>
      <c r="Z162" s="54">
        <v>27966</v>
      </c>
      <c r="AA162" s="54">
        <v>27555</v>
      </c>
      <c r="AB162" s="54">
        <v>9285</v>
      </c>
      <c r="AC162" s="54">
        <v>11350</v>
      </c>
      <c r="AD162" s="54">
        <v>8407</v>
      </c>
      <c r="AE162" s="54">
        <v>0</v>
      </c>
      <c r="AF162" s="54">
        <v>12363</v>
      </c>
      <c r="AG162" s="54">
        <v>32467</v>
      </c>
      <c r="AH162" s="54">
        <v>0</v>
      </c>
      <c r="AI162" s="54">
        <v>13690</v>
      </c>
      <c r="AJ162" s="149"/>
      <c r="AK162" s="54"/>
    </row>
    <row r="163" spans="1:37" ht="15">
      <c r="A163" s="335"/>
      <c r="B163" s="227" t="s">
        <v>102</v>
      </c>
      <c r="C163" s="325"/>
      <c r="D163" s="314"/>
      <c r="E163" s="155">
        <f>(E161/E162)*100000</f>
        <v>6.7838528795517234</v>
      </c>
      <c r="F163" s="173">
        <f aca="true" t="shared" si="37" ref="F163:AI163">(F161/F162)*100000</f>
        <v>6.571381632988335</v>
      </c>
      <c r="G163" s="155">
        <f t="shared" si="37"/>
        <v>12.010569300984866</v>
      </c>
      <c r="H163" s="155">
        <f t="shared" si="37"/>
        <v>0</v>
      </c>
      <c r="I163" s="155">
        <f t="shared" si="37"/>
        <v>0</v>
      </c>
      <c r="J163" s="155">
        <f t="shared" si="37"/>
        <v>3.8774718883288095</v>
      </c>
      <c r="K163" s="155">
        <f t="shared" si="37"/>
        <v>0</v>
      </c>
      <c r="L163" s="155">
        <f t="shared" si="37"/>
        <v>0</v>
      </c>
      <c r="M163" s="155">
        <f t="shared" si="37"/>
        <v>0</v>
      </c>
      <c r="N163" s="155">
        <f t="shared" si="37"/>
        <v>0</v>
      </c>
      <c r="O163" s="155">
        <f t="shared" si="37"/>
        <v>19.91635132443736</v>
      </c>
      <c r="P163" s="155">
        <f t="shared" si="37"/>
        <v>2.675442116809803</v>
      </c>
      <c r="Q163" s="155">
        <f t="shared" si="37"/>
        <v>0</v>
      </c>
      <c r="R163" s="155">
        <f t="shared" si="37"/>
        <v>0</v>
      </c>
      <c r="S163" s="173">
        <f t="shared" si="37"/>
        <v>7.246901949416625</v>
      </c>
      <c r="T163" s="173">
        <f t="shared" si="37"/>
        <v>0</v>
      </c>
      <c r="U163" s="173">
        <f t="shared" si="37"/>
        <v>4.703890117126863</v>
      </c>
      <c r="V163" s="173">
        <f t="shared" si="37"/>
        <v>8.371002846140968</v>
      </c>
      <c r="W163" s="173">
        <f t="shared" si="37"/>
        <v>11.152001784320285</v>
      </c>
      <c r="X163" s="173">
        <f t="shared" si="37"/>
        <v>13.638843426077468</v>
      </c>
      <c r="Y163" s="173">
        <f t="shared" si="37"/>
        <v>0</v>
      </c>
      <c r="Z163" s="173">
        <f t="shared" si="37"/>
        <v>7.15154115711936</v>
      </c>
      <c r="AA163" s="173">
        <f t="shared" si="37"/>
        <v>7.258210851025222</v>
      </c>
      <c r="AB163" s="173">
        <f t="shared" si="37"/>
        <v>10.770059235325794</v>
      </c>
      <c r="AC163" s="173">
        <f t="shared" si="37"/>
        <v>26.431718061674008</v>
      </c>
      <c r="AD163" s="173">
        <f t="shared" si="37"/>
        <v>0</v>
      </c>
      <c r="AE163" s="173">
        <v>0</v>
      </c>
      <c r="AF163" s="173">
        <f t="shared" si="37"/>
        <v>8.08865162177465</v>
      </c>
      <c r="AG163" s="173">
        <f t="shared" si="37"/>
        <v>9.24015153848523</v>
      </c>
      <c r="AH163" s="173">
        <v>0</v>
      </c>
      <c r="AI163" s="173">
        <f t="shared" si="37"/>
        <v>0</v>
      </c>
      <c r="AJ163" s="149"/>
      <c r="AK163" s="54"/>
    </row>
    <row r="164" spans="1:37" ht="45">
      <c r="A164" s="335"/>
      <c r="B164" s="223" t="s">
        <v>129</v>
      </c>
      <c r="C164" s="307" t="s">
        <v>778</v>
      </c>
      <c r="D164" s="171"/>
      <c r="E164" s="54">
        <v>41</v>
      </c>
      <c r="F164" s="170">
        <v>11</v>
      </c>
      <c r="G164" s="54">
        <v>0</v>
      </c>
      <c r="H164" s="170">
        <v>0</v>
      </c>
      <c r="I164" s="170">
        <v>0</v>
      </c>
      <c r="J164" s="170">
        <v>1</v>
      </c>
      <c r="K164" s="170">
        <v>0</v>
      </c>
      <c r="L164" s="170">
        <v>0</v>
      </c>
      <c r="M164" s="170">
        <v>2</v>
      </c>
      <c r="N164" s="170">
        <v>3</v>
      </c>
      <c r="O164" s="170">
        <v>0</v>
      </c>
      <c r="P164" s="170">
        <v>4</v>
      </c>
      <c r="Q164" s="170">
        <v>0</v>
      </c>
      <c r="R164" s="170">
        <v>0</v>
      </c>
      <c r="S164" s="170">
        <v>1</v>
      </c>
      <c r="T164" s="170">
        <v>3</v>
      </c>
      <c r="U164" s="170">
        <v>3</v>
      </c>
      <c r="V164" s="170">
        <v>1</v>
      </c>
      <c r="W164" s="170">
        <v>0</v>
      </c>
      <c r="X164" s="170">
        <v>2</v>
      </c>
      <c r="Y164" s="170">
        <v>0</v>
      </c>
      <c r="Z164" s="170">
        <v>4</v>
      </c>
      <c r="AA164" s="170">
        <v>1</v>
      </c>
      <c r="AB164" s="170">
        <v>1</v>
      </c>
      <c r="AC164" s="170">
        <v>0</v>
      </c>
      <c r="AD164" s="170">
        <v>0</v>
      </c>
      <c r="AE164" s="170">
        <v>0</v>
      </c>
      <c r="AF164" s="170">
        <v>1</v>
      </c>
      <c r="AG164" s="170">
        <v>2</v>
      </c>
      <c r="AH164" s="170">
        <v>0</v>
      </c>
      <c r="AI164" s="170">
        <v>1</v>
      </c>
      <c r="AJ164" s="149" t="s">
        <v>526</v>
      </c>
      <c r="AK164" s="54"/>
    </row>
    <row r="165" spans="1:37" ht="30">
      <c r="A165" s="335"/>
      <c r="B165" s="223" t="s">
        <v>108</v>
      </c>
      <c r="C165" s="326"/>
      <c r="D165" s="171"/>
      <c r="E165" s="54">
        <v>515486</v>
      </c>
      <c r="F165" s="170">
        <v>121726</v>
      </c>
      <c r="G165" s="54">
        <v>16670</v>
      </c>
      <c r="H165" s="170">
        <v>7335</v>
      </c>
      <c r="I165" s="170">
        <v>6949</v>
      </c>
      <c r="J165" s="170">
        <v>25576</v>
      </c>
      <c r="K165" s="170">
        <v>4148</v>
      </c>
      <c r="L165" s="170">
        <v>13188</v>
      </c>
      <c r="M165" s="170">
        <v>18298</v>
      </c>
      <c r="N165" s="170">
        <v>4522</v>
      </c>
      <c r="O165" s="170">
        <v>5045</v>
      </c>
      <c r="P165" s="170">
        <v>36948</v>
      </c>
      <c r="Q165" s="170">
        <v>7876</v>
      </c>
      <c r="R165" s="170">
        <v>4567</v>
      </c>
      <c r="S165" s="170">
        <v>24330</v>
      </c>
      <c r="T165" s="170">
        <v>9367</v>
      </c>
      <c r="U165" s="170">
        <v>21011</v>
      </c>
      <c r="V165" s="170">
        <v>11985</v>
      </c>
      <c r="W165" s="170">
        <v>9065</v>
      </c>
      <c r="X165" s="170">
        <v>14703</v>
      </c>
      <c r="Y165" s="170">
        <v>4987</v>
      </c>
      <c r="Z165" s="170">
        <v>27502</v>
      </c>
      <c r="AA165" s="170">
        <v>13949</v>
      </c>
      <c r="AB165" s="170">
        <v>9243</v>
      </c>
      <c r="AC165" s="170">
        <v>11194</v>
      </c>
      <c r="AD165" s="170">
        <v>8391</v>
      </c>
      <c r="AE165" s="170">
        <v>3955</v>
      </c>
      <c r="AF165" s="170">
        <v>12257</v>
      </c>
      <c r="AG165" s="170">
        <v>32782</v>
      </c>
      <c r="AH165" s="170">
        <v>14141</v>
      </c>
      <c r="AI165" s="170">
        <v>13776</v>
      </c>
      <c r="AJ165" s="149"/>
      <c r="AK165" s="54"/>
    </row>
    <row r="166" spans="1:37" ht="15">
      <c r="A166" s="335"/>
      <c r="B166" s="223" t="s">
        <v>102</v>
      </c>
      <c r="C166" s="327"/>
      <c r="D166" s="171"/>
      <c r="E166" s="155">
        <f>(E164/E165)*100000</f>
        <v>7.953659265237078</v>
      </c>
      <c r="F166" s="173">
        <f aca="true" t="shared" si="38" ref="F166:AI166">(F164/F165)*100000</f>
        <v>9.036688957166094</v>
      </c>
      <c r="G166" s="155">
        <f t="shared" si="38"/>
        <v>0</v>
      </c>
      <c r="H166" s="173">
        <f t="shared" si="38"/>
        <v>0</v>
      </c>
      <c r="I166" s="173">
        <f t="shared" si="38"/>
        <v>0</v>
      </c>
      <c r="J166" s="173">
        <f t="shared" si="38"/>
        <v>3.9099155458242105</v>
      </c>
      <c r="K166" s="173">
        <f t="shared" si="38"/>
        <v>0</v>
      </c>
      <c r="L166" s="173">
        <f t="shared" si="38"/>
        <v>0</v>
      </c>
      <c r="M166" s="173">
        <f t="shared" si="38"/>
        <v>10.930156301235106</v>
      </c>
      <c r="N166" s="173">
        <f t="shared" si="38"/>
        <v>66.34232640424591</v>
      </c>
      <c r="O166" s="173">
        <f t="shared" si="38"/>
        <v>0</v>
      </c>
      <c r="P166" s="173">
        <f t="shared" si="38"/>
        <v>10.826025765941322</v>
      </c>
      <c r="Q166" s="173">
        <f t="shared" si="38"/>
        <v>0</v>
      </c>
      <c r="R166" s="173">
        <f t="shared" si="38"/>
        <v>0</v>
      </c>
      <c r="S166" s="173">
        <f t="shared" si="38"/>
        <v>4.110152075626798</v>
      </c>
      <c r="T166" s="173">
        <f t="shared" si="38"/>
        <v>32.027329988256646</v>
      </c>
      <c r="U166" s="173">
        <f t="shared" si="38"/>
        <v>14.278235210128027</v>
      </c>
      <c r="V166" s="173">
        <f t="shared" si="38"/>
        <v>8.343763037129746</v>
      </c>
      <c r="W166" s="173">
        <f t="shared" si="38"/>
        <v>0</v>
      </c>
      <c r="X166" s="173">
        <f t="shared" si="38"/>
        <v>13.60266612256002</v>
      </c>
      <c r="Y166" s="173">
        <f t="shared" si="38"/>
        <v>0</v>
      </c>
      <c r="Z166" s="173">
        <f t="shared" si="38"/>
        <v>14.544396771143917</v>
      </c>
      <c r="AA166" s="173">
        <f t="shared" si="38"/>
        <v>7.168972686214065</v>
      </c>
      <c r="AB166" s="173">
        <f t="shared" si="38"/>
        <v>10.818998160770313</v>
      </c>
      <c r="AC166" s="173">
        <f t="shared" si="38"/>
        <v>0</v>
      </c>
      <c r="AD166" s="173">
        <f t="shared" si="38"/>
        <v>0</v>
      </c>
      <c r="AE166" s="173">
        <f t="shared" si="38"/>
        <v>0</v>
      </c>
      <c r="AF166" s="173">
        <f t="shared" si="38"/>
        <v>8.158603247124091</v>
      </c>
      <c r="AG166" s="173">
        <f t="shared" si="38"/>
        <v>6.100909035446281</v>
      </c>
      <c r="AH166" s="173">
        <f t="shared" si="38"/>
        <v>0</v>
      </c>
      <c r="AI166" s="173">
        <f t="shared" si="38"/>
        <v>7.259001161440186</v>
      </c>
      <c r="AJ166" s="149"/>
      <c r="AK166" s="54"/>
    </row>
    <row r="167" spans="1:37" ht="45">
      <c r="A167" s="335"/>
      <c r="B167" s="227" t="s">
        <v>129</v>
      </c>
      <c r="C167" s="304" t="s">
        <v>779</v>
      </c>
      <c r="D167" s="310"/>
      <c r="E167" s="54">
        <v>25</v>
      </c>
      <c r="F167" s="170">
        <v>8</v>
      </c>
      <c r="G167" s="54">
        <v>0</v>
      </c>
      <c r="H167" s="170">
        <v>2</v>
      </c>
      <c r="I167" s="170">
        <v>0</v>
      </c>
      <c r="J167" s="170">
        <v>3</v>
      </c>
      <c r="K167" s="170">
        <v>0</v>
      </c>
      <c r="L167" s="170">
        <v>0</v>
      </c>
      <c r="M167" s="170">
        <v>2</v>
      </c>
      <c r="N167" s="170">
        <v>0</v>
      </c>
      <c r="O167" s="170">
        <v>1</v>
      </c>
      <c r="P167" s="170">
        <v>2</v>
      </c>
      <c r="Q167" s="170">
        <v>2</v>
      </c>
      <c r="R167" s="170">
        <v>1</v>
      </c>
      <c r="S167" s="170">
        <v>1</v>
      </c>
      <c r="T167" s="170">
        <v>0</v>
      </c>
      <c r="U167" s="170">
        <v>1</v>
      </c>
      <c r="V167" s="170">
        <v>0</v>
      </c>
      <c r="W167" s="170">
        <v>0</v>
      </c>
      <c r="X167" s="170">
        <v>0</v>
      </c>
      <c r="Y167" s="170">
        <v>0</v>
      </c>
      <c r="Z167" s="170">
        <v>1</v>
      </c>
      <c r="AA167" s="170">
        <v>0</v>
      </c>
      <c r="AB167" s="170">
        <v>0</v>
      </c>
      <c r="AC167" s="170">
        <v>0</v>
      </c>
      <c r="AD167" s="170">
        <v>0</v>
      </c>
      <c r="AE167" s="170">
        <v>0</v>
      </c>
      <c r="AF167" s="170">
        <v>1</v>
      </c>
      <c r="AG167" s="170">
        <v>0</v>
      </c>
      <c r="AH167" s="170">
        <v>0</v>
      </c>
      <c r="AI167" s="170">
        <v>0</v>
      </c>
      <c r="AJ167" s="149" t="s">
        <v>526</v>
      </c>
      <c r="AK167" s="54"/>
    </row>
    <row r="168" spans="1:37" ht="30">
      <c r="A168" s="335"/>
      <c r="B168" s="227" t="s">
        <v>108</v>
      </c>
      <c r="C168" s="324"/>
      <c r="D168" s="313"/>
      <c r="E168" s="54">
        <v>514936</v>
      </c>
      <c r="F168" s="170">
        <v>121662</v>
      </c>
      <c r="G168" s="54">
        <v>16682</v>
      </c>
      <c r="H168" s="170">
        <v>7302</v>
      </c>
      <c r="I168" s="170">
        <v>6906</v>
      </c>
      <c r="J168" s="170">
        <v>25364</v>
      </c>
      <c r="K168" s="170">
        <v>4136</v>
      </c>
      <c r="L168" s="170">
        <v>13040</v>
      </c>
      <c r="M168" s="170">
        <v>18318</v>
      </c>
      <c r="N168" s="170">
        <v>4417</v>
      </c>
      <c r="O168" s="170">
        <v>5067</v>
      </c>
      <c r="P168" s="170">
        <v>36541</v>
      </c>
      <c r="Q168" s="170">
        <v>7988</v>
      </c>
      <c r="R168" s="170">
        <v>4510</v>
      </c>
      <c r="S168" s="170">
        <v>24564</v>
      </c>
      <c r="T168" s="170">
        <v>9356</v>
      </c>
      <c r="U168" s="170">
        <v>20788</v>
      </c>
      <c r="V168" s="170">
        <v>12031</v>
      </c>
      <c r="W168" s="170">
        <v>9167</v>
      </c>
      <c r="X168" s="170">
        <v>14990</v>
      </c>
      <c r="Y168" s="170">
        <v>4931</v>
      </c>
      <c r="Z168" s="170">
        <v>27050</v>
      </c>
      <c r="AA168" s="170">
        <v>14127</v>
      </c>
      <c r="AB168" s="170">
        <v>9208</v>
      </c>
      <c r="AC168" s="170">
        <v>11098</v>
      </c>
      <c r="AD168" s="170">
        <v>8372</v>
      </c>
      <c r="AE168" s="170">
        <v>3950</v>
      </c>
      <c r="AF168" s="170">
        <v>12152</v>
      </c>
      <c r="AG168" s="170">
        <v>33096</v>
      </c>
      <c r="AH168" s="170">
        <v>14262</v>
      </c>
      <c r="AI168" s="170">
        <v>13861</v>
      </c>
      <c r="AJ168" s="149"/>
      <c r="AK168" s="54"/>
    </row>
    <row r="169" spans="1:37" ht="15">
      <c r="A169" s="335"/>
      <c r="B169" s="227" t="s">
        <v>102</v>
      </c>
      <c r="C169" s="325"/>
      <c r="D169" s="314"/>
      <c r="E169" s="155">
        <f>(E167/E168)*100000</f>
        <v>4.854972268398403</v>
      </c>
      <c r="F169" s="173">
        <f aca="true" t="shared" si="39" ref="F169:AI169">(F167/F168)*100000</f>
        <v>6.575594680343904</v>
      </c>
      <c r="G169" s="155">
        <f t="shared" si="39"/>
        <v>0</v>
      </c>
      <c r="H169" s="173">
        <f t="shared" si="39"/>
        <v>27.389756231169542</v>
      </c>
      <c r="I169" s="173">
        <f t="shared" si="39"/>
        <v>0</v>
      </c>
      <c r="J169" s="173">
        <f t="shared" si="39"/>
        <v>11.82778741523419</v>
      </c>
      <c r="K169" s="173">
        <f t="shared" si="39"/>
        <v>0</v>
      </c>
      <c r="L169" s="173">
        <f t="shared" si="39"/>
        <v>0</v>
      </c>
      <c r="M169" s="173">
        <f t="shared" si="39"/>
        <v>10.918222513374824</v>
      </c>
      <c r="N169" s="173">
        <f t="shared" si="39"/>
        <v>0</v>
      </c>
      <c r="O169" s="173">
        <f t="shared" si="39"/>
        <v>19.73554371422933</v>
      </c>
      <c r="P169" s="173">
        <f t="shared" si="39"/>
        <v>5.473303959935415</v>
      </c>
      <c r="Q169" s="173">
        <f t="shared" si="39"/>
        <v>25.03755633450175</v>
      </c>
      <c r="R169" s="173">
        <f t="shared" si="39"/>
        <v>22.172949002217294</v>
      </c>
      <c r="S169" s="173">
        <f t="shared" si="39"/>
        <v>4.0709982087607886</v>
      </c>
      <c r="T169" s="173">
        <f t="shared" si="39"/>
        <v>0</v>
      </c>
      <c r="U169" s="173">
        <f t="shared" si="39"/>
        <v>4.810467577448528</v>
      </c>
      <c r="V169" s="173">
        <f t="shared" si="39"/>
        <v>0</v>
      </c>
      <c r="W169" s="173">
        <f t="shared" si="39"/>
        <v>0</v>
      </c>
      <c r="X169" s="173">
        <f t="shared" si="39"/>
        <v>0</v>
      </c>
      <c r="Y169" s="173">
        <f t="shared" si="39"/>
        <v>0</v>
      </c>
      <c r="Z169" s="173">
        <f t="shared" si="39"/>
        <v>3.6968576709796674</v>
      </c>
      <c r="AA169" s="173">
        <f t="shared" si="39"/>
        <v>0</v>
      </c>
      <c r="AB169" s="173">
        <f t="shared" si="39"/>
        <v>0</v>
      </c>
      <c r="AC169" s="173">
        <f t="shared" si="39"/>
        <v>0</v>
      </c>
      <c r="AD169" s="173">
        <f t="shared" si="39"/>
        <v>0</v>
      </c>
      <c r="AE169" s="173">
        <f t="shared" si="39"/>
        <v>0</v>
      </c>
      <c r="AF169" s="173">
        <f t="shared" si="39"/>
        <v>8.229098090849243</v>
      </c>
      <c r="AG169" s="173">
        <f t="shared" si="39"/>
        <v>0</v>
      </c>
      <c r="AH169" s="173">
        <f t="shared" si="39"/>
        <v>0</v>
      </c>
      <c r="AI169" s="173">
        <f t="shared" si="39"/>
        <v>0</v>
      </c>
      <c r="AJ169" s="149"/>
      <c r="AK169" s="54"/>
    </row>
    <row r="170" spans="1:37" ht="45">
      <c r="A170" s="335"/>
      <c r="B170" s="223" t="s">
        <v>129</v>
      </c>
      <c r="C170" s="307" t="s">
        <v>780</v>
      </c>
      <c r="D170" s="315"/>
      <c r="E170" s="54" t="s">
        <v>232</v>
      </c>
      <c r="F170" s="54" t="s">
        <v>232</v>
      </c>
      <c r="G170" s="54" t="s">
        <v>232</v>
      </c>
      <c r="H170" s="54" t="s">
        <v>232</v>
      </c>
      <c r="I170" s="54" t="s">
        <v>232</v>
      </c>
      <c r="J170" s="54" t="s">
        <v>232</v>
      </c>
      <c r="K170" s="54" t="s">
        <v>232</v>
      </c>
      <c r="L170" s="54" t="s">
        <v>232</v>
      </c>
      <c r="M170" s="54" t="s">
        <v>232</v>
      </c>
      <c r="N170" s="54" t="s">
        <v>232</v>
      </c>
      <c r="O170" s="54" t="s">
        <v>232</v>
      </c>
      <c r="P170" s="54" t="s">
        <v>232</v>
      </c>
      <c r="Q170" s="54" t="s">
        <v>232</v>
      </c>
      <c r="R170" s="54" t="s">
        <v>232</v>
      </c>
      <c r="S170" s="54" t="s">
        <v>232</v>
      </c>
      <c r="T170" s="54" t="s">
        <v>232</v>
      </c>
      <c r="U170" s="54" t="s">
        <v>232</v>
      </c>
      <c r="V170" s="54" t="s">
        <v>232</v>
      </c>
      <c r="W170" s="54" t="s">
        <v>232</v>
      </c>
      <c r="X170" s="54" t="s">
        <v>232</v>
      </c>
      <c r="Y170" s="54" t="s">
        <v>232</v>
      </c>
      <c r="Z170" s="54" t="s">
        <v>232</v>
      </c>
      <c r="AA170" s="54" t="s">
        <v>232</v>
      </c>
      <c r="AB170" s="54" t="s">
        <v>232</v>
      </c>
      <c r="AC170" s="54" t="s">
        <v>232</v>
      </c>
      <c r="AD170" s="54" t="s">
        <v>232</v>
      </c>
      <c r="AE170" s="54" t="s">
        <v>232</v>
      </c>
      <c r="AF170" s="54" t="s">
        <v>232</v>
      </c>
      <c r="AG170" s="54" t="s">
        <v>232</v>
      </c>
      <c r="AH170" s="54" t="s">
        <v>232</v>
      </c>
      <c r="AI170" s="54" t="s">
        <v>232</v>
      </c>
      <c r="AJ170" s="149" t="s">
        <v>526</v>
      </c>
      <c r="AK170" s="54"/>
    </row>
    <row r="171" spans="1:37" ht="30">
      <c r="A171" s="335"/>
      <c r="B171" s="223" t="s">
        <v>108</v>
      </c>
      <c r="C171" s="326"/>
      <c r="D171" s="316"/>
      <c r="E171" s="54">
        <v>514924</v>
      </c>
      <c r="F171" s="54">
        <v>121589</v>
      </c>
      <c r="G171" s="54">
        <v>16709</v>
      </c>
      <c r="H171" s="54">
        <v>7276</v>
      </c>
      <c r="I171" s="54">
        <v>6882</v>
      </c>
      <c r="J171" s="54">
        <v>25168</v>
      </c>
      <c r="K171" s="54">
        <v>4124</v>
      </c>
      <c r="L171" s="54">
        <v>12929</v>
      </c>
      <c r="M171" s="54">
        <v>18369</v>
      </c>
      <c r="N171" s="54">
        <v>4320</v>
      </c>
      <c r="O171" s="54">
        <v>5091</v>
      </c>
      <c r="P171" s="54">
        <v>36213</v>
      </c>
      <c r="Q171" s="54">
        <v>8107</v>
      </c>
      <c r="R171" s="54">
        <v>4452</v>
      </c>
      <c r="S171" s="54">
        <v>24807</v>
      </c>
      <c r="T171" s="54">
        <v>9366</v>
      </c>
      <c r="U171" s="54">
        <v>20606</v>
      </c>
      <c r="V171" s="54">
        <v>12087</v>
      </c>
      <c r="W171" s="54">
        <v>9295</v>
      </c>
      <c r="X171" s="54">
        <v>15270</v>
      </c>
      <c r="Y171" s="54">
        <v>4876</v>
      </c>
      <c r="Z171" s="54">
        <v>26643</v>
      </c>
      <c r="AA171" s="54">
        <v>14323</v>
      </c>
      <c r="AB171" s="54">
        <v>9191</v>
      </c>
      <c r="AC171" s="54">
        <v>10953</v>
      </c>
      <c r="AD171" s="54">
        <v>8364</v>
      </c>
      <c r="AE171" s="54">
        <v>3949</v>
      </c>
      <c r="AF171" s="54">
        <v>12058</v>
      </c>
      <c r="AG171" s="54">
        <v>33444</v>
      </c>
      <c r="AH171" s="54">
        <v>14402</v>
      </c>
      <c r="AI171" s="54">
        <v>13961</v>
      </c>
      <c r="AJ171" s="149"/>
      <c r="AK171" s="54"/>
    </row>
    <row r="172" spans="1:37" ht="15">
      <c r="A172" s="347"/>
      <c r="B172" s="223" t="s">
        <v>102</v>
      </c>
      <c r="C172" s="327"/>
      <c r="D172" s="317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149"/>
      <c r="AK172" s="54"/>
    </row>
    <row r="173" spans="1:37" ht="150">
      <c r="A173" s="334" t="s">
        <v>109</v>
      </c>
      <c r="B173" s="225" t="s">
        <v>110</v>
      </c>
      <c r="C173" s="336">
        <v>2005</v>
      </c>
      <c r="D173" s="344" t="s">
        <v>527</v>
      </c>
      <c r="E173" s="148">
        <v>197</v>
      </c>
      <c r="F173" s="148">
        <v>59</v>
      </c>
      <c r="G173" s="148">
        <v>6</v>
      </c>
      <c r="H173" s="148" t="s">
        <v>232</v>
      </c>
      <c r="I173" s="148" t="s">
        <v>232</v>
      </c>
      <c r="J173" s="148">
        <v>54</v>
      </c>
      <c r="K173" s="148" t="s">
        <v>232</v>
      </c>
      <c r="L173" s="148" t="s">
        <v>232</v>
      </c>
      <c r="M173" s="148" t="s">
        <v>232</v>
      </c>
      <c r="N173" s="148" t="s">
        <v>232</v>
      </c>
      <c r="O173" s="148" t="s">
        <v>232</v>
      </c>
      <c r="P173" s="148" t="s">
        <v>232</v>
      </c>
      <c r="Q173" s="148" t="s">
        <v>232</v>
      </c>
      <c r="R173" s="148" t="s">
        <v>232</v>
      </c>
      <c r="S173" s="148">
        <v>7</v>
      </c>
      <c r="T173" s="148" t="s">
        <v>232</v>
      </c>
      <c r="U173" s="148">
        <v>12</v>
      </c>
      <c r="V173" s="148" t="s">
        <v>232</v>
      </c>
      <c r="W173" s="148" t="s">
        <v>232</v>
      </c>
      <c r="X173" s="148" t="s">
        <v>232</v>
      </c>
      <c r="Y173" s="148" t="s">
        <v>232</v>
      </c>
      <c r="Z173" s="148">
        <v>18</v>
      </c>
      <c r="AA173" s="148">
        <v>25</v>
      </c>
      <c r="AB173" s="148">
        <v>6</v>
      </c>
      <c r="AC173" s="148" t="s">
        <v>232</v>
      </c>
      <c r="AD173" s="148" t="s">
        <v>232</v>
      </c>
      <c r="AE173" s="148" t="s">
        <v>232</v>
      </c>
      <c r="AF173" s="148" t="s">
        <v>232</v>
      </c>
      <c r="AG173" s="148">
        <v>6</v>
      </c>
      <c r="AH173" s="148" t="s">
        <v>232</v>
      </c>
      <c r="AI173" s="148">
        <v>4</v>
      </c>
      <c r="AJ173" s="147" t="s">
        <v>528</v>
      </c>
      <c r="AK173" s="174" t="s">
        <v>529</v>
      </c>
    </row>
    <row r="174" spans="1:37" ht="15">
      <c r="A174" s="335"/>
      <c r="B174" s="150" t="s">
        <v>126</v>
      </c>
      <c r="C174" s="336"/>
      <c r="D174" s="345"/>
      <c r="E174" s="148">
        <v>173678</v>
      </c>
      <c r="F174" s="148">
        <v>40515</v>
      </c>
      <c r="G174" s="148">
        <v>5718</v>
      </c>
      <c r="H174" s="148">
        <v>2555</v>
      </c>
      <c r="I174" s="148">
        <v>2302</v>
      </c>
      <c r="J174" s="148">
        <v>8544</v>
      </c>
      <c r="K174" s="148">
        <v>1543</v>
      </c>
      <c r="L174" s="148">
        <v>4402</v>
      </c>
      <c r="M174" s="148">
        <v>5948</v>
      </c>
      <c r="N174" s="148">
        <v>1536</v>
      </c>
      <c r="O174" s="148">
        <v>1705</v>
      </c>
      <c r="P174" s="148">
        <v>12582</v>
      </c>
      <c r="Q174" s="148">
        <v>2657</v>
      </c>
      <c r="R174" s="148">
        <v>1540</v>
      </c>
      <c r="S174" s="148">
        <v>9565</v>
      </c>
      <c r="T174" s="148">
        <v>3295</v>
      </c>
      <c r="U174" s="148">
        <v>7082</v>
      </c>
      <c r="V174" s="148">
        <v>4100</v>
      </c>
      <c r="W174" s="148">
        <v>3004</v>
      </c>
      <c r="X174" s="148">
        <v>5022</v>
      </c>
      <c r="Y174" s="148">
        <v>1749</v>
      </c>
      <c r="Z174" s="148">
        <v>9290</v>
      </c>
      <c r="AA174" s="148">
        <v>9508</v>
      </c>
      <c r="AB174" s="148">
        <v>3089</v>
      </c>
      <c r="AC174" s="148">
        <v>3860</v>
      </c>
      <c r="AD174" s="148">
        <v>2911</v>
      </c>
      <c r="AE174" s="148">
        <v>0</v>
      </c>
      <c r="AF174" s="148">
        <v>4040</v>
      </c>
      <c r="AG174" s="148">
        <v>11042</v>
      </c>
      <c r="AH174" s="148">
        <v>0</v>
      </c>
      <c r="AI174" s="148">
        <v>4664</v>
      </c>
      <c r="AJ174" s="147" t="s">
        <v>526</v>
      </c>
      <c r="AK174" s="147"/>
    </row>
    <row r="175" spans="1:37" ht="15">
      <c r="A175" s="335"/>
      <c r="B175" s="225" t="s">
        <v>102</v>
      </c>
      <c r="C175" s="343"/>
      <c r="D175" s="345"/>
      <c r="E175" s="14">
        <f>(E173/E174)*100%</f>
        <v>0.0011342829834521356</v>
      </c>
      <c r="F175" s="14">
        <f>(F173/F174)*100%</f>
        <v>0.0014562507713192644</v>
      </c>
      <c r="G175" s="14">
        <f aca="true" t="shared" si="40" ref="G175:AI175">(G173/G174)*100%</f>
        <v>0.001049317943336831</v>
      </c>
      <c r="H175" s="14" t="e">
        <f t="shared" si="40"/>
        <v>#VALUE!</v>
      </c>
      <c r="I175" s="14" t="e">
        <f t="shared" si="40"/>
        <v>#VALUE!</v>
      </c>
      <c r="J175" s="14">
        <f t="shared" si="40"/>
        <v>0.006320224719101123</v>
      </c>
      <c r="K175" s="14" t="e">
        <f t="shared" si="40"/>
        <v>#VALUE!</v>
      </c>
      <c r="L175" s="14" t="e">
        <f t="shared" si="40"/>
        <v>#VALUE!</v>
      </c>
      <c r="M175" s="14" t="e">
        <f t="shared" si="40"/>
        <v>#VALUE!</v>
      </c>
      <c r="N175" s="14" t="e">
        <f t="shared" si="40"/>
        <v>#VALUE!</v>
      </c>
      <c r="O175" s="14" t="e">
        <f t="shared" si="40"/>
        <v>#VALUE!</v>
      </c>
      <c r="P175" s="14" t="e">
        <f t="shared" si="40"/>
        <v>#VALUE!</v>
      </c>
      <c r="Q175" s="14" t="e">
        <f t="shared" si="40"/>
        <v>#VALUE!</v>
      </c>
      <c r="R175" s="14" t="e">
        <f t="shared" si="40"/>
        <v>#VALUE!</v>
      </c>
      <c r="S175" s="14">
        <f t="shared" si="40"/>
        <v>0.0007318348144276007</v>
      </c>
      <c r="T175" s="14" t="e">
        <f t="shared" si="40"/>
        <v>#VALUE!</v>
      </c>
      <c r="U175" s="14">
        <f t="shared" si="40"/>
        <v>0.0016944365998305564</v>
      </c>
      <c r="V175" s="14" t="e">
        <f t="shared" si="40"/>
        <v>#VALUE!</v>
      </c>
      <c r="W175" s="14" t="e">
        <f t="shared" si="40"/>
        <v>#VALUE!</v>
      </c>
      <c r="X175" s="14" t="e">
        <f t="shared" si="40"/>
        <v>#VALUE!</v>
      </c>
      <c r="Y175" s="14" t="e">
        <f t="shared" si="40"/>
        <v>#VALUE!</v>
      </c>
      <c r="Z175" s="14">
        <f t="shared" si="40"/>
        <v>0.00193756727664155</v>
      </c>
      <c r="AA175" s="14">
        <f t="shared" si="40"/>
        <v>0.0026293647454774926</v>
      </c>
      <c r="AB175" s="14">
        <f t="shared" si="40"/>
        <v>0.0019423761735189381</v>
      </c>
      <c r="AC175" s="14" t="s">
        <v>232</v>
      </c>
      <c r="AD175" s="14" t="s">
        <v>232</v>
      </c>
      <c r="AE175" s="14" t="s">
        <v>232</v>
      </c>
      <c r="AF175" s="14" t="s">
        <v>232</v>
      </c>
      <c r="AG175" s="14">
        <f t="shared" si="40"/>
        <v>0.0005433798224959246</v>
      </c>
      <c r="AH175" s="14" t="s">
        <v>232</v>
      </c>
      <c r="AI175" s="14">
        <f t="shared" si="40"/>
        <v>0.0008576329331046312</v>
      </c>
      <c r="AJ175" s="147"/>
      <c r="AK175" s="147"/>
    </row>
    <row r="176" spans="1:37" ht="165">
      <c r="A176" s="305"/>
      <c r="B176" s="150" t="s">
        <v>110</v>
      </c>
      <c r="C176" s="310">
        <v>2006</v>
      </c>
      <c r="D176" s="345"/>
      <c r="E176" s="148">
        <v>2095</v>
      </c>
      <c r="F176" s="148">
        <v>404</v>
      </c>
      <c r="G176" s="148">
        <v>40</v>
      </c>
      <c r="H176" s="148">
        <v>20</v>
      </c>
      <c r="I176" s="148">
        <v>20</v>
      </c>
      <c r="J176" s="148">
        <v>230</v>
      </c>
      <c r="K176" s="148">
        <v>60</v>
      </c>
      <c r="L176" s="148">
        <v>32</v>
      </c>
      <c r="M176" s="148">
        <v>10</v>
      </c>
      <c r="N176" s="148" t="s">
        <v>232</v>
      </c>
      <c r="O176" s="148">
        <v>20</v>
      </c>
      <c r="P176" s="148">
        <v>80</v>
      </c>
      <c r="Q176" s="148">
        <v>210</v>
      </c>
      <c r="R176" s="148">
        <v>15</v>
      </c>
      <c r="S176" s="148">
        <v>200</v>
      </c>
      <c r="T176" s="148">
        <v>10</v>
      </c>
      <c r="U176" s="148">
        <v>118</v>
      </c>
      <c r="V176" s="148">
        <v>10</v>
      </c>
      <c r="W176" s="148">
        <v>15</v>
      </c>
      <c r="X176" s="148">
        <v>23</v>
      </c>
      <c r="Y176" s="148">
        <v>11</v>
      </c>
      <c r="Z176" s="148">
        <v>90</v>
      </c>
      <c r="AA176" s="148">
        <v>250</v>
      </c>
      <c r="AB176" s="148">
        <v>30</v>
      </c>
      <c r="AC176" s="148">
        <v>12</v>
      </c>
      <c r="AD176" s="148">
        <v>15</v>
      </c>
      <c r="AE176" s="148" t="s">
        <v>232</v>
      </c>
      <c r="AF176" s="148">
        <v>12</v>
      </c>
      <c r="AG176" s="148">
        <v>258</v>
      </c>
      <c r="AH176" s="148" t="s">
        <v>232</v>
      </c>
      <c r="AI176" s="148">
        <v>100</v>
      </c>
      <c r="AJ176" s="147" t="s">
        <v>528</v>
      </c>
      <c r="AK176" s="55" t="s">
        <v>530</v>
      </c>
    </row>
    <row r="177" spans="1:37" ht="15">
      <c r="A177" s="305"/>
      <c r="B177" s="150" t="s">
        <v>126</v>
      </c>
      <c r="C177" s="313"/>
      <c r="D177" s="345"/>
      <c r="E177" s="148">
        <v>174739</v>
      </c>
      <c r="F177" s="148">
        <v>40846</v>
      </c>
      <c r="G177" s="148">
        <v>5736</v>
      </c>
      <c r="H177" s="148">
        <v>2550</v>
      </c>
      <c r="I177" s="148">
        <v>2295</v>
      </c>
      <c r="J177" s="148">
        <v>8452</v>
      </c>
      <c r="K177" s="148">
        <v>1553</v>
      </c>
      <c r="L177" s="148">
        <v>4397</v>
      </c>
      <c r="M177" s="148">
        <v>6013</v>
      </c>
      <c r="N177" s="148">
        <v>1500</v>
      </c>
      <c r="O177" s="148">
        <v>1714</v>
      </c>
      <c r="P177" s="148">
        <v>12586</v>
      </c>
      <c r="Q177" s="148">
        <v>2698</v>
      </c>
      <c r="R177" s="148">
        <v>1522</v>
      </c>
      <c r="S177" s="148">
        <v>9689</v>
      </c>
      <c r="T177" s="148">
        <v>3316</v>
      </c>
      <c r="U177" s="148">
        <v>7081</v>
      </c>
      <c r="V177" s="148">
        <v>4138</v>
      </c>
      <c r="W177" s="148">
        <v>3054</v>
      </c>
      <c r="X177" s="148">
        <v>5136</v>
      </c>
      <c r="Y177" s="148">
        <v>1739</v>
      </c>
      <c r="Z177" s="148">
        <v>9214</v>
      </c>
      <c r="AA177" s="148">
        <v>9629</v>
      </c>
      <c r="AB177" s="148">
        <v>3098</v>
      </c>
      <c r="AC177" s="148">
        <v>3838</v>
      </c>
      <c r="AD177" s="148">
        <v>2924</v>
      </c>
      <c r="AE177" s="148">
        <v>0</v>
      </c>
      <c r="AF177" s="148">
        <v>4029</v>
      </c>
      <c r="AG177" s="148">
        <v>11189</v>
      </c>
      <c r="AH177" s="148">
        <v>0</v>
      </c>
      <c r="AI177" s="148">
        <v>4710</v>
      </c>
      <c r="AJ177" s="147" t="s">
        <v>526</v>
      </c>
      <c r="AK177" s="147"/>
    </row>
    <row r="178" spans="1:37" ht="15">
      <c r="A178" s="305"/>
      <c r="B178" s="150" t="s">
        <v>102</v>
      </c>
      <c r="C178" s="313"/>
      <c r="D178" s="345"/>
      <c r="E178" s="14">
        <f>(E176/E177)*100%</f>
        <v>0.01198930977057211</v>
      </c>
      <c r="F178" s="14">
        <f aca="true" t="shared" si="41" ref="F178:AI178">(F176/F177)*100%</f>
        <v>0.009890809381579591</v>
      </c>
      <c r="G178" s="14">
        <f t="shared" si="41"/>
        <v>0.00697350069735007</v>
      </c>
      <c r="H178" s="14">
        <f t="shared" si="41"/>
        <v>0.00784313725490196</v>
      </c>
      <c r="I178" s="14">
        <f t="shared" si="41"/>
        <v>0.008714596949891068</v>
      </c>
      <c r="J178" s="14">
        <f t="shared" si="41"/>
        <v>0.027212494084240417</v>
      </c>
      <c r="K178" s="14">
        <f t="shared" si="41"/>
        <v>0.038634900193174504</v>
      </c>
      <c r="L178" s="14">
        <f t="shared" si="41"/>
        <v>0.00727768933363657</v>
      </c>
      <c r="M178" s="14">
        <f t="shared" si="41"/>
        <v>0.0016630633627141194</v>
      </c>
      <c r="N178" s="14" t="e">
        <f t="shared" si="41"/>
        <v>#VALUE!</v>
      </c>
      <c r="O178" s="14">
        <f t="shared" si="41"/>
        <v>0.011668611435239206</v>
      </c>
      <c r="P178" s="14">
        <f t="shared" si="41"/>
        <v>0.006356268870173209</v>
      </c>
      <c r="Q178" s="14">
        <f t="shared" si="41"/>
        <v>0.07783543365455893</v>
      </c>
      <c r="R178" s="14">
        <f t="shared" si="41"/>
        <v>0.00985545335085414</v>
      </c>
      <c r="S178" s="14">
        <f t="shared" si="41"/>
        <v>0.020641965115078955</v>
      </c>
      <c r="T178" s="14">
        <f t="shared" si="41"/>
        <v>0.0030156815440289505</v>
      </c>
      <c r="U178" s="14">
        <f t="shared" si="41"/>
        <v>0.016664312950148284</v>
      </c>
      <c r="V178" s="14">
        <f t="shared" si="41"/>
        <v>0.002416626389560174</v>
      </c>
      <c r="W178" s="14">
        <f t="shared" si="41"/>
        <v>0.004911591355599214</v>
      </c>
      <c r="X178" s="14">
        <f t="shared" si="41"/>
        <v>0.004478193146417445</v>
      </c>
      <c r="Y178" s="14">
        <f t="shared" si="41"/>
        <v>0.0063254744105807935</v>
      </c>
      <c r="Z178" s="14">
        <f t="shared" si="41"/>
        <v>0.009767744736270892</v>
      </c>
      <c r="AA178" s="14">
        <f t="shared" si="41"/>
        <v>0.02596323605774224</v>
      </c>
      <c r="AB178" s="14">
        <f t="shared" si="41"/>
        <v>0.009683666881859263</v>
      </c>
      <c r="AC178" s="14">
        <f t="shared" si="41"/>
        <v>0.003126628452318916</v>
      </c>
      <c r="AD178" s="14">
        <f t="shared" si="41"/>
        <v>0.005129958960328317</v>
      </c>
      <c r="AE178" s="14">
        <v>0</v>
      </c>
      <c r="AF178" s="14">
        <f t="shared" si="41"/>
        <v>0.0029784065524944155</v>
      </c>
      <c r="AG178" s="14">
        <f t="shared" si="41"/>
        <v>0.023058360890159977</v>
      </c>
      <c r="AH178" s="14">
        <v>0</v>
      </c>
      <c r="AI178" s="14">
        <f t="shared" si="41"/>
        <v>0.021231422505307854</v>
      </c>
      <c r="AJ178" s="147"/>
      <c r="AK178" s="147"/>
    </row>
    <row r="179" spans="1:37" ht="180">
      <c r="A179" s="305"/>
      <c r="B179" s="223" t="s">
        <v>110</v>
      </c>
      <c r="C179" s="315">
        <v>2007</v>
      </c>
      <c r="D179" s="345"/>
      <c r="E179" s="148">
        <v>3461</v>
      </c>
      <c r="F179" s="148">
        <v>650</v>
      </c>
      <c r="G179" s="148">
        <v>89</v>
      </c>
      <c r="H179" s="148">
        <v>37</v>
      </c>
      <c r="I179" s="148">
        <v>21</v>
      </c>
      <c r="J179" s="148">
        <v>299</v>
      </c>
      <c r="K179" s="148">
        <v>95</v>
      </c>
      <c r="L179" s="148">
        <v>75</v>
      </c>
      <c r="M179" s="148">
        <v>29</v>
      </c>
      <c r="N179" s="148">
        <v>10</v>
      </c>
      <c r="O179" s="148">
        <v>27</v>
      </c>
      <c r="P179" s="148">
        <v>505</v>
      </c>
      <c r="Q179" s="148">
        <v>16</v>
      </c>
      <c r="R179" s="148">
        <v>39</v>
      </c>
      <c r="S179" s="148">
        <v>355</v>
      </c>
      <c r="T179" s="148">
        <v>25</v>
      </c>
      <c r="U179" s="148">
        <v>149</v>
      </c>
      <c r="V179" s="148">
        <v>23</v>
      </c>
      <c r="W179" s="148">
        <v>16</v>
      </c>
      <c r="X179" s="148">
        <v>37</v>
      </c>
      <c r="Y179" s="148">
        <v>18</v>
      </c>
      <c r="Z179" s="148">
        <v>185</v>
      </c>
      <c r="AA179" s="148">
        <v>267</v>
      </c>
      <c r="AB179" s="148">
        <v>46</v>
      </c>
      <c r="AC179" s="148">
        <v>22</v>
      </c>
      <c r="AD179" s="148">
        <v>20</v>
      </c>
      <c r="AE179" s="148" t="s">
        <v>232</v>
      </c>
      <c r="AF179" s="148">
        <v>17</v>
      </c>
      <c r="AG179" s="148">
        <v>289</v>
      </c>
      <c r="AH179" s="148" t="s">
        <v>232</v>
      </c>
      <c r="AI179" s="148">
        <v>100</v>
      </c>
      <c r="AJ179" s="147" t="s">
        <v>528</v>
      </c>
      <c r="AK179" s="174" t="s">
        <v>531</v>
      </c>
    </row>
    <row r="180" spans="1:37" ht="15">
      <c r="A180" s="305"/>
      <c r="B180" s="150" t="s">
        <v>126</v>
      </c>
      <c r="C180" s="316"/>
      <c r="D180" s="345"/>
      <c r="E180" s="148">
        <v>175062</v>
      </c>
      <c r="F180" s="148">
        <v>41065</v>
      </c>
      <c r="G180" s="148">
        <v>5748</v>
      </c>
      <c r="H180" s="148">
        <v>2543</v>
      </c>
      <c r="I180" s="148">
        <v>2300</v>
      </c>
      <c r="J180" s="148">
        <v>8520</v>
      </c>
      <c r="K180" s="148">
        <v>1555</v>
      </c>
      <c r="L180" s="148">
        <v>4394</v>
      </c>
      <c r="M180" s="148">
        <v>6062</v>
      </c>
      <c r="N180" s="148">
        <v>1466</v>
      </c>
      <c r="O180" s="148">
        <v>1721</v>
      </c>
      <c r="P180" s="148">
        <v>12568</v>
      </c>
      <c r="Q180" s="148">
        <v>2734</v>
      </c>
      <c r="R180" s="148">
        <v>1503</v>
      </c>
      <c r="S180" s="148">
        <v>9792</v>
      </c>
      <c r="T180" s="148">
        <v>3335</v>
      </c>
      <c r="U180" s="148">
        <v>7068</v>
      </c>
      <c r="V180" s="148">
        <v>4173</v>
      </c>
      <c r="W180" s="148">
        <v>3103</v>
      </c>
      <c r="X180" s="148">
        <v>5237</v>
      </c>
      <c r="Y180" s="148">
        <v>1726</v>
      </c>
      <c r="Z180" s="148">
        <v>9124</v>
      </c>
      <c r="AA180" s="148">
        <v>9749</v>
      </c>
      <c r="AB180" s="148">
        <v>3107</v>
      </c>
      <c r="AC180" s="148">
        <v>3824</v>
      </c>
      <c r="AD180" s="148">
        <v>2928</v>
      </c>
      <c r="AE180" s="148">
        <v>0</v>
      </c>
      <c r="AF180" s="148">
        <v>4013</v>
      </c>
      <c r="AG180" s="148">
        <v>11322</v>
      </c>
      <c r="AH180" s="148">
        <v>0</v>
      </c>
      <c r="AI180" s="148">
        <v>4746</v>
      </c>
      <c r="AJ180" s="147" t="s">
        <v>526</v>
      </c>
      <c r="AK180" s="147"/>
    </row>
    <row r="181" spans="1:37" ht="15">
      <c r="A181" s="305"/>
      <c r="B181" s="223" t="s">
        <v>102</v>
      </c>
      <c r="C181" s="316"/>
      <c r="D181" s="345"/>
      <c r="E181" s="14">
        <f>(E179/E180)*100%</f>
        <v>0.0197701385794747</v>
      </c>
      <c r="F181" s="14">
        <f aca="true" t="shared" si="42" ref="F181:AI181">(F179/F180)*100%</f>
        <v>0.015828564470960673</v>
      </c>
      <c r="G181" s="14">
        <f t="shared" si="42"/>
        <v>0.015483646485734168</v>
      </c>
      <c r="H181" s="14">
        <f t="shared" si="42"/>
        <v>0.014549744396382226</v>
      </c>
      <c r="I181" s="14">
        <f t="shared" si="42"/>
        <v>0.009130434782608696</v>
      </c>
      <c r="J181" s="14">
        <f t="shared" si="42"/>
        <v>0.03509389671361502</v>
      </c>
      <c r="K181" s="14">
        <f t="shared" si="42"/>
        <v>0.06109324758842444</v>
      </c>
      <c r="L181" s="14">
        <f t="shared" si="42"/>
        <v>0.017068730086481566</v>
      </c>
      <c r="M181" s="14">
        <f t="shared" si="42"/>
        <v>0.004783899703068294</v>
      </c>
      <c r="N181" s="14">
        <f t="shared" si="42"/>
        <v>0.0068212824010914054</v>
      </c>
      <c r="O181" s="14">
        <f t="shared" si="42"/>
        <v>0.01568855316676351</v>
      </c>
      <c r="P181" s="14">
        <f t="shared" si="42"/>
        <v>0.04018141311266709</v>
      </c>
      <c r="Q181" s="14">
        <f t="shared" si="42"/>
        <v>0.005852231163130944</v>
      </c>
      <c r="R181" s="14">
        <f t="shared" si="42"/>
        <v>0.02594810379241517</v>
      </c>
      <c r="S181" s="14">
        <f t="shared" si="42"/>
        <v>0.036254084967320264</v>
      </c>
      <c r="T181" s="14">
        <f t="shared" si="42"/>
        <v>0.0074962518740629685</v>
      </c>
      <c r="U181" s="14">
        <f t="shared" si="42"/>
        <v>0.021080928126768535</v>
      </c>
      <c r="V181" s="14">
        <f t="shared" si="42"/>
        <v>0.005511622334052241</v>
      </c>
      <c r="W181" s="14">
        <f t="shared" si="42"/>
        <v>0.00515630035449565</v>
      </c>
      <c r="X181" s="14">
        <f t="shared" si="42"/>
        <v>0.0070651136146648846</v>
      </c>
      <c r="Y181" s="14">
        <f t="shared" si="42"/>
        <v>0.010428736964078795</v>
      </c>
      <c r="Z181" s="14">
        <f t="shared" si="42"/>
        <v>0.020276194651468654</v>
      </c>
      <c r="AA181" s="14">
        <f t="shared" si="42"/>
        <v>0.02738742435121551</v>
      </c>
      <c r="AB181" s="14">
        <f t="shared" si="42"/>
        <v>0.014805278403604764</v>
      </c>
      <c r="AC181" s="14">
        <f t="shared" si="42"/>
        <v>0.005753138075313808</v>
      </c>
      <c r="AD181" s="14">
        <f t="shared" si="42"/>
        <v>0.006830601092896175</v>
      </c>
      <c r="AE181" s="14">
        <v>0</v>
      </c>
      <c r="AF181" s="14">
        <f t="shared" si="42"/>
        <v>0.00423623224520309</v>
      </c>
      <c r="AG181" s="14">
        <f t="shared" si="42"/>
        <v>0.025525525525525526</v>
      </c>
      <c r="AH181" s="14">
        <v>0</v>
      </c>
      <c r="AI181" s="14">
        <f t="shared" si="42"/>
        <v>0.02107037505267594</v>
      </c>
      <c r="AJ181" s="147"/>
      <c r="AK181" s="147"/>
    </row>
    <row r="182" spans="1:37" ht="180">
      <c r="A182" s="305"/>
      <c r="B182" s="150" t="s">
        <v>110</v>
      </c>
      <c r="C182" s="310">
        <v>2008</v>
      </c>
      <c r="D182" s="345"/>
      <c r="E182" s="148">
        <v>2250</v>
      </c>
      <c r="F182" s="148">
        <v>451</v>
      </c>
      <c r="G182" s="148">
        <v>55</v>
      </c>
      <c r="H182" s="148">
        <v>18</v>
      </c>
      <c r="I182" s="148">
        <v>15</v>
      </c>
      <c r="J182" s="148">
        <v>180</v>
      </c>
      <c r="K182" s="148">
        <v>70</v>
      </c>
      <c r="L182" s="148">
        <v>50</v>
      </c>
      <c r="M182" s="148">
        <v>13</v>
      </c>
      <c r="N182" s="148">
        <v>8</v>
      </c>
      <c r="O182" s="148">
        <v>22</v>
      </c>
      <c r="P182" s="148">
        <v>351</v>
      </c>
      <c r="Q182" s="148">
        <v>12</v>
      </c>
      <c r="R182" s="148">
        <v>27</v>
      </c>
      <c r="S182" s="148">
        <v>221</v>
      </c>
      <c r="T182" s="148">
        <v>21</v>
      </c>
      <c r="U182" s="148">
        <v>98</v>
      </c>
      <c r="V182" s="148">
        <v>23</v>
      </c>
      <c r="W182" s="148">
        <v>16</v>
      </c>
      <c r="X182" s="148">
        <v>23</v>
      </c>
      <c r="Y182" s="148">
        <v>18</v>
      </c>
      <c r="Z182" s="148">
        <v>111</v>
      </c>
      <c r="AA182" s="148">
        <v>127</v>
      </c>
      <c r="AB182" s="148">
        <v>27</v>
      </c>
      <c r="AC182" s="148">
        <v>17</v>
      </c>
      <c r="AD182" s="148">
        <v>15</v>
      </c>
      <c r="AE182" s="148" t="s">
        <v>232</v>
      </c>
      <c r="AF182" s="148">
        <v>17</v>
      </c>
      <c r="AG182" s="148">
        <v>199</v>
      </c>
      <c r="AH182" s="148" t="s">
        <v>232</v>
      </c>
      <c r="AI182" s="148">
        <v>45</v>
      </c>
      <c r="AJ182" s="147" t="s">
        <v>528</v>
      </c>
      <c r="AK182" s="174" t="s">
        <v>532</v>
      </c>
    </row>
    <row r="183" spans="1:37" ht="15">
      <c r="A183" s="305"/>
      <c r="B183" s="150" t="s">
        <v>126</v>
      </c>
      <c r="C183" s="313"/>
      <c r="D183" s="345"/>
      <c r="E183" s="148">
        <v>175998</v>
      </c>
      <c r="F183" s="148">
        <v>41145</v>
      </c>
      <c r="G183" s="148">
        <v>5766</v>
      </c>
      <c r="H183" s="148">
        <v>2537</v>
      </c>
      <c r="I183" s="148">
        <v>2312</v>
      </c>
      <c r="J183" s="148">
        <v>8479</v>
      </c>
      <c r="K183" s="148">
        <v>1487</v>
      </c>
      <c r="L183" s="148">
        <v>4394</v>
      </c>
      <c r="M183" s="148">
        <v>6105</v>
      </c>
      <c r="N183" s="148">
        <v>1436</v>
      </c>
      <c r="O183" s="148">
        <v>1726</v>
      </c>
      <c r="P183" s="148">
        <v>12525</v>
      </c>
      <c r="Q183" s="148">
        <v>2774</v>
      </c>
      <c r="R183" s="148">
        <v>1469</v>
      </c>
      <c r="S183" s="148">
        <v>8551</v>
      </c>
      <c r="T183" s="148">
        <v>3350</v>
      </c>
      <c r="U183" s="148">
        <v>7049</v>
      </c>
      <c r="V183" s="148">
        <v>4204</v>
      </c>
      <c r="W183" s="148">
        <v>3159</v>
      </c>
      <c r="X183" s="148">
        <v>5242</v>
      </c>
      <c r="Y183" s="148">
        <v>1708</v>
      </c>
      <c r="Z183" s="148">
        <v>9033</v>
      </c>
      <c r="AA183" s="148">
        <v>4892</v>
      </c>
      <c r="AB183" s="148">
        <v>3114</v>
      </c>
      <c r="AC183" s="148">
        <v>3814</v>
      </c>
      <c r="AD183" s="148">
        <v>2927</v>
      </c>
      <c r="AE183" s="148">
        <v>1483</v>
      </c>
      <c r="AF183" s="148">
        <v>3999</v>
      </c>
      <c r="AG183" s="148">
        <v>11458</v>
      </c>
      <c r="AH183" s="148">
        <v>5076</v>
      </c>
      <c r="AI183" s="148">
        <v>4784</v>
      </c>
      <c r="AJ183" s="147" t="s">
        <v>526</v>
      </c>
      <c r="AK183" s="147"/>
    </row>
    <row r="184" spans="1:37" ht="15">
      <c r="A184" s="305"/>
      <c r="B184" s="150" t="s">
        <v>102</v>
      </c>
      <c r="C184" s="313"/>
      <c r="D184" s="345"/>
      <c r="E184" s="14">
        <f>(E182/E183)*100%</f>
        <v>0.012784236184502097</v>
      </c>
      <c r="F184" s="14">
        <f aca="true" t="shared" si="43" ref="F184:AI184">(F182/F183)*100%</f>
        <v>0.010961234657917122</v>
      </c>
      <c r="G184" s="14">
        <f t="shared" si="43"/>
        <v>0.009538674991328478</v>
      </c>
      <c r="H184" s="14">
        <f t="shared" si="43"/>
        <v>0.007094994087504927</v>
      </c>
      <c r="I184" s="14">
        <f t="shared" si="43"/>
        <v>0.006487889273356401</v>
      </c>
      <c r="J184" s="14">
        <f t="shared" si="43"/>
        <v>0.02122891850454063</v>
      </c>
      <c r="K184" s="14">
        <f t="shared" si="43"/>
        <v>0.04707464694014795</v>
      </c>
      <c r="L184" s="14">
        <f t="shared" si="43"/>
        <v>0.01137915339098771</v>
      </c>
      <c r="M184" s="14">
        <f t="shared" si="43"/>
        <v>0.0021294021294021295</v>
      </c>
      <c r="N184" s="14">
        <f t="shared" si="43"/>
        <v>0.005571030640668524</v>
      </c>
      <c r="O184" s="14">
        <f t="shared" si="43"/>
        <v>0.012746234067207415</v>
      </c>
      <c r="P184" s="14">
        <f t="shared" si="43"/>
        <v>0.028023952095808383</v>
      </c>
      <c r="Q184" s="14">
        <f t="shared" si="43"/>
        <v>0.004325883201153569</v>
      </c>
      <c r="R184" s="14">
        <f t="shared" si="43"/>
        <v>0.018379850238257316</v>
      </c>
      <c r="S184" s="14">
        <f t="shared" si="43"/>
        <v>0.02584493041749503</v>
      </c>
      <c r="T184" s="14">
        <f t="shared" si="43"/>
        <v>0.00626865671641791</v>
      </c>
      <c r="U184" s="14">
        <f t="shared" si="43"/>
        <v>0.013902681231380337</v>
      </c>
      <c r="V184" s="14">
        <f t="shared" si="43"/>
        <v>0.005470980019029496</v>
      </c>
      <c r="W184" s="14">
        <f t="shared" si="43"/>
        <v>0.005064893953782843</v>
      </c>
      <c r="X184" s="14">
        <f t="shared" si="43"/>
        <v>0.00438763830599008</v>
      </c>
      <c r="Y184" s="14">
        <f t="shared" si="43"/>
        <v>0.01053864168618267</v>
      </c>
      <c r="Z184" s="14">
        <f t="shared" si="43"/>
        <v>0.012288276320159415</v>
      </c>
      <c r="AA184" s="14">
        <f t="shared" si="43"/>
        <v>0.025960752248569093</v>
      </c>
      <c r="AB184" s="14">
        <f t="shared" si="43"/>
        <v>0.008670520231213872</v>
      </c>
      <c r="AC184" s="14">
        <f t="shared" si="43"/>
        <v>0.004457262716308337</v>
      </c>
      <c r="AD184" s="14">
        <f t="shared" si="43"/>
        <v>0.005124701059104886</v>
      </c>
      <c r="AE184" s="14" t="s">
        <v>232</v>
      </c>
      <c r="AF184" s="14">
        <f t="shared" si="43"/>
        <v>0.0042510627656914225</v>
      </c>
      <c r="AG184" s="14">
        <f t="shared" si="43"/>
        <v>0.017367777971722814</v>
      </c>
      <c r="AH184" s="14" t="s">
        <v>232</v>
      </c>
      <c r="AI184" s="14">
        <f t="shared" si="43"/>
        <v>0.009406354515050168</v>
      </c>
      <c r="AJ184" s="147"/>
      <c r="AK184" s="147"/>
    </row>
    <row r="185" spans="1:37" ht="180">
      <c r="A185" s="305"/>
      <c r="B185" s="223" t="s">
        <v>110</v>
      </c>
      <c r="C185" s="340">
        <v>2009</v>
      </c>
      <c r="D185" s="345"/>
      <c r="E185" s="148">
        <v>3441</v>
      </c>
      <c r="F185" s="148">
        <v>1191</v>
      </c>
      <c r="G185" s="148">
        <v>50</v>
      </c>
      <c r="H185" s="148">
        <v>79</v>
      </c>
      <c r="I185" s="148">
        <v>0</v>
      </c>
      <c r="J185" s="148">
        <v>233</v>
      </c>
      <c r="K185" s="148">
        <v>58</v>
      </c>
      <c r="L185" s="148">
        <v>0</v>
      </c>
      <c r="M185" s="148">
        <v>173</v>
      </c>
      <c r="N185" s="148">
        <v>42</v>
      </c>
      <c r="O185" s="148">
        <v>25</v>
      </c>
      <c r="P185" s="148">
        <v>304</v>
      </c>
      <c r="Q185" s="148">
        <v>0</v>
      </c>
      <c r="R185" s="148">
        <v>138</v>
      </c>
      <c r="S185" s="148">
        <v>43</v>
      </c>
      <c r="T185" s="148">
        <v>126</v>
      </c>
      <c r="U185" s="148">
        <v>170</v>
      </c>
      <c r="V185" s="148">
        <v>68</v>
      </c>
      <c r="W185" s="148" t="s">
        <v>232</v>
      </c>
      <c r="X185" s="148">
        <v>43</v>
      </c>
      <c r="Y185" s="148">
        <v>61</v>
      </c>
      <c r="Z185" s="148">
        <v>3</v>
      </c>
      <c r="AA185" s="148">
        <v>198</v>
      </c>
      <c r="AB185" s="148">
        <v>20</v>
      </c>
      <c r="AC185" s="148">
        <v>112</v>
      </c>
      <c r="AD185" s="148">
        <v>78</v>
      </c>
      <c r="AE185" s="148" t="s">
        <v>232</v>
      </c>
      <c r="AF185" s="148">
        <v>86</v>
      </c>
      <c r="AG185" s="148">
        <v>133</v>
      </c>
      <c r="AH185" s="148" t="s">
        <v>232</v>
      </c>
      <c r="AI185" s="148">
        <v>7</v>
      </c>
      <c r="AJ185" s="147" t="s">
        <v>528</v>
      </c>
      <c r="AK185" s="174" t="s">
        <v>533</v>
      </c>
    </row>
    <row r="186" spans="1:37" ht="15">
      <c r="A186" s="305"/>
      <c r="B186" s="150" t="s">
        <v>126</v>
      </c>
      <c r="C186" s="340"/>
      <c r="D186" s="345"/>
      <c r="E186" s="148">
        <v>176411</v>
      </c>
      <c r="F186" s="148">
        <v>41114</v>
      </c>
      <c r="G186" s="148">
        <v>5789</v>
      </c>
      <c r="H186" s="148">
        <v>2534</v>
      </c>
      <c r="I186" s="148">
        <v>2340</v>
      </c>
      <c r="J186" s="148">
        <v>8434</v>
      </c>
      <c r="K186" s="148">
        <v>1468</v>
      </c>
      <c r="L186" s="148">
        <v>4335</v>
      </c>
      <c r="M186" s="148">
        <v>6139</v>
      </c>
      <c r="N186" s="148">
        <v>1419</v>
      </c>
      <c r="O186" s="148">
        <v>1739</v>
      </c>
      <c r="P186" s="148">
        <v>12453</v>
      </c>
      <c r="Q186" s="148">
        <v>2822</v>
      </c>
      <c r="R186" s="148">
        <v>1462</v>
      </c>
      <c r="S186" s="148">
        <v>8617</v>
      </c>
      <c r="T186" s="148">
        <v>3357</v>
      </c>
      <c r="U186" s="148">
        <v>7023</v>
      </c>
      <c r="V186" s="148">
        <v>4237</v>
      </c>
      <c r="W186" s="148">
        <v>3217</v>
      </c>
      <c r="X186" s="148">
        <v>5331</v>
      </c>
      <c r="Y186" s="148">
        <v>1689</v>
      </c>
      <c r="Z186" s="148">
        <v>8947</v>
      </c>
      <c r="AA186" s="148">
        <v>4991</v>
      </c>
      <c r="AB186" s="148">
        <v>3125</v>
      </c>
      <c r="AC186" s="148">
        <v>3812</v>
      </c>
      <c r="AD186" s="148">
        <v>2920</v>
      </c>
      <c r="AE186" s="148">
        <v>1474</v>
      </c>
      <c r="AF186" s="148">
        <v>3991</v>
      </c>
      <c r="AG186" s="148">
        <v>11611</v>
      </c>
      <c r="AH186" s="148">
        <v>5144</v>
      </c>
      <c r="AI186" s="148">
        <v>4827</v>
      </c>
      <c r="AJ186" s="147" t="s">
        <v>526</v>
      </c>
      <c r="AK186" s="147"/>
    </row>
    <row r="187" spans="1:37" ht="15">
      <c r="A187" s="305"/>
      <c r="B187" s="223" t="s">
        <v>102</v>
      </c>
      <c r="C187" s="340"/>
      <c r="D187" s="345"/>
      <c r="E187" s="14">
        <f>(E185/E186)*100%</f>
        <v>0.019505586386336454</v>
      </c>
      <c r="F187" s="14">
        <f aca="true" t="shared" si="44" ref="F187:AI187">(F185/F186)*100%</f>
        <v>0.028968234664591138</v>
      </c>
      <c r="G187" s="14">
        <f t="shared" si="44"/>
        <v>0.008637070305752288</v>
      </c>
      <c r="H187" s="14">
        <f t="shared" si="44"/>
        <v>0.031176006314127862</v>
      </c>
      <c r="I187" s="14">
        <f t="shared" si="44"/>
        <v>0</v>
      </c>
      <c r="J187" s="14">
        <f t="shared" si="44"/>
        <v>0.027626274602798196</v>
      </c>
      <c r="K187" s="14">
        <f t="shared" si="44"/>
        <v>0.039509536784741145</v>
      </c>
      <c r="L187" s="14">
        <f t="shared" si="44"/>
        <v>0</v>
      </c>
      <c r="M187" s="14">
        <f t="shared" si="44"/>
        <v>0.02818048542107835</v>
      </c>
      <c r="N187" s="14">
        <f t="shared" si="44"/>
        <v>0.02959830866807611</v>
      </c>
      <c r="O187" s="14">
        <f t="shared" si="44"/>
        <v>0.01437607820586544</v>
      </c>
      <c r="P187" s="14">
        <f t="shared" si="44"/>
        <v>0.02441178832409861</v>
      </c>
      <c r="Q187" s="14">
        <f t="shared" si="44"/>
        <v>0</v>
      </c>
      <c r="R187" s="14">
        <f t="shared" si="44"/>
        <v>0.09439124487004104</v>
      </c>
      <c r="S187" s="14">
        <f t="shared" si="44"/>
        <v>0.004990135778113032</v>
      </c>
      <c r="T187" s="14">
        <f t="shared" si="44"/>
        <v>0.03753351206434316</v>
      </c>
      <c r="U187" s="14">
        <f t="shared" si="44"/>
        <v>0.024206179695286916</v>
      </c>
      <c r="V187" s="14">
        <f t="shared" si="44"/>
        <v>0.016049091338211</v>
      </c>
      <c r="W187" s="14" t="e">
        <f t="shared" si="44"/>
        <v>#VALUE!</v>
      </c>
      <c r="X187" s="14">
        <f t="shared" si="44"/>
        <v>0.008066028887638342</v>
      </c>
      <c r="Y187" s="14">
        <f t="shared" si="44"/>
        <v>0.036116044997039666</v>
      </c>
      <c r="Z187" s="14">
        <f t="shared" si="44"/>
        <v>0.0003353079244439477</v>
      </c>
      <c r="AA187" s="14">
        <f t="shared" si="44"/>
        <v>0.039671408535363654</v>
      </c>
      <c r="AB187" s="14">
        <f t="shared" si="44"/>
        <v>0.0064</v>
      </c>
      <c r="AC187" s="14">
        <f t="shared" si="44"/>
        <v>0.02938090241343127</v>
      </c>
      <c r="AD187" s="14">
        <f t="shared" si="44"/>
        <v>0.02671232876712329</v>
      </c>
      <c r="AE187" s="14" t="s">
        <v>232</v>
      </c>
      <c r="AF187" s="14">
        <f t="shared" si="44"/>
        <v>0.021548484089200702</v>
      </c>
      <c r="AG187" s="14">
        <f t="shared" si="44"/>
        <v>0.011454655068469554</v>
      </c>
      <c r="AH187" s="14" t="s">
        <v>232</v>
      </c>
      <c r="AI187" s="14">
        <f t="shared" si="44"/>
        <v>0.00145017609281127</v>
      </c>
      <c r="AJ187" s="147"/>
      <c r="AK187" s="147"/>
    </row>
    <row r="188" spans="1:37" ht="180">
      <c r="A188" s="305"/>
      <c r="B188" s="150" t="s">
        <v>110</v>
      </c>
      <c r="C188" s="313">
        <v>2010</v>
      </c>
      <c r="D188" s="345"/>
      <c r="E188" s="148">
        <v>5250</v>
      </c>
      <c r="F188" s="148">
        <v>1303</v>
      </c>
      <c r="G188" s="148">
        <v>134</v>
      </c>
      <c r="H188" s="148">
        <v>177</v>
      </c>
      <c r="I188" s="148" t="s">
        <v>232</v>
      </c>
      <c r="J188" s="148">
        <v>244</v>
      </c>
      <c r="K188" s="148">
        <v>75</v>
      </c>
      <c r="L188" s="148">
        <v>115</v>
      </c>
      <c r="M188" s="148">
        <v>180</v>
      </c>
      <c r="N188" s="148">
        <v>28</v>
      </c>
      <c r="O188" s="148">
        <v>26</v>
      </c>
      <c r="P188" s="148">
        <v>455</v>
      </c>
      <c r="Q188" s="148" t="s">
        <v>232</v>
      </c>
      <c r="R188" s="148">
        <v>122</v>
      </c>
      <c r="S188" s="148">
        <v>115</v>
      </c>
      <c r="T188" s="148">
        <v>119</v>
      </c>
      <c r="U188" s="148">
        <v>354</v>
      </c>
      <c r="V188" s="148">
        <v>144</v>
      </c>
      <c r="W188" s="148" t="s">
        <v>232</v>
      </c>
      <c r="X188" s="148">
        <v>63</v>
      </c>
      <c r="Y188" s="148">
        <v>96</v>
      </c>
      <c r="Z188" s="148">
        <v>170</v>
      </c>
      <c r="AA188" s="148">
        <v>353</v>
      </c>
      <c r="AB188" s="148">
        <v>173</v>
      </c>
      <c r="AC188" s="148">
        <v>214</v>
      </c>
      <c r="AD188" s="148">
        <v>71</v>
      </c>
      <c r="AE188" s="148" t="s">
        <v>232</v>
      </c>
      <c r="AF188" s="148">
        <v>134</v>
      </c>
      <c r="AG188" s="148">
        <v>385</v>
      </c>
      <c r="AH188" s="148" t="s">
        <v>232</v>
      </c>
      <c r="AI188" s="148" t="s">
        <v>232</v>
      </c>
      <c r="AJ188" s="147" t="s">
        <v>528</v>
      </c>
      <c r="AK188" s="174" t="s">
        <v>534</v>
      </c>
    </row>
    <row r="189" spans="1:37" ht="15">
      <c r="A189" s="305"/>
      <c r="B189" s="150" t="s">
        <v>126</v>
      </c>
      <c r="C189" s="341"/>
      <c r="D189" s="345"/>
      <c r="E189" s="148">
        <v>176927</v>
      </c>
      <c r="F189" s="148">
        <v>40993</v>
      </c>
      <c r="G189" s="148">
        <v>5829</v>
      </c>
      <c r="H189" s="148">
        <v>2538</v>
      </c>
      <c r="I189" s="148">
        <v>2381</v>
      </c>
      <c r="J189" s="148">
        <v>8383</v>
      </c>
      <c r="K189" s="148">
        <v>1434</v>
      </c>
      <c r="L189" s="148">
        <v>4374</v>
      </c>
      <c r="M189" s="148">
        <v>6185</v>
      </c>
      <c r="N189" s="148">
        <v>1419</v>
      </c>
      <c r="O189" s="148">
        <v>1762</v>
      </c>
      <c r="P189" s="148">
        <v>12360</v>
      </c>
      <c r="Q189" s="148">
        <v>2890</v>
      </c>
      <c r="R189" s="148">
        <v>1463</v>
      </c>
      <c r="S189" s="148">
        <v>8669</v>
      </c>
      <c r="T189" s="148">
        <v>3358</v>
      </c>
      <c r="U189" s="148">
        <v>6990</v>
      </c>
      <c r="V189" s="148">
        <v>4265</v>
      </c>
      <c r="W189" s="148">
        <v>3284</v>
      </c>
      <c r="X189" s="148">
        <v>5424</v>
      </c>
      <c r="Y189" s="148">
        <v>1667</v>
      </c>
      <c r="Z189" s="148">
        <v>8875</v>
      </c>
      <c r="AA189" s="148">
        <v>5123</v>
      </c>
      <c r="AB189" s="148">
        <v>3143</v>
      </c>
      <c r="AC189" s="148">
        <v>3820</v>
      </c>
      <c r="AD189" s="148">
        <v>2913</v>
      </c>
      <c r="AE189" s="148">
        <v>1466</v>
      </c>
      <c r="AF189" s="148">
        <v>3994</v>
      </c>
      <c r="AG189" s="148">
        <v>11805</v>
      </c>
      <c r="AH189" s="148">
        <v>5233</v>
      </c>
      <c r="AI189" s="148">
        <v>4887</v>
      </c>
      <c r="AJ189" s="147" t="s">
        <v>526</v>
      </c>
      <c r="AK189" s="147"/>
    </row>
    <row r="190" spans="1:37" ht="15">
      <c r="A190" s="306"/>
      <c r="B190" s="150" t="s">
        <v>102</v>
      </c>
      <c r="C190" s="342"/>
      <c r="D190" s="346"/>
      <c r="E190" s="14">
        <f>(E188/E189)*100%</f>
        <v>0.029673255071300593</v>
      </c>
      <c r="F190" s="14">
        <f aca="true" t="shared" si="45" ref="F190:AI190">(F188/F189)*100%</f>
        <v>0.03178591466835801</v>
      </c>
      <c r="G190" s="14">
        <f t="shared" si="45"/>
        <v>0.022988505747126436</v>
      </c>
      <c r="H190" s="14">
        <f t="shared" si="45"/>
        <v>0.06973995271867613</v>
      </c>
      <c r="I190" s="14" t="e">
        <f t="shared" si="45"/>
        <v>#VALUE!</v>
      </c>
      <c r="J190" s="14">
        <f t="shared" si="45"/>
        <v>0.029106525110342358</v>
      </c>
      <c r="K190" s="14">
        <f t="shared" si="45"/>
        <v>0.05230125523012552</v>
      </c>
      <c r="L190" s="14">
        <f t="shared" si="45"/>
        <v>0.02629172382258802</v>
      </c>
      <c r="M190" s="14">
        <f t="shared" si="45"/>
        <v>0.02910266774454325</v>
      </c>
      <c r="N190" s="14">
        <f t="shared" si="45"/>
        <v>0.019732205778717406</v>
      </c>
      <c r="O190" s="14">
        <f t="shared" si="45"/>
        <v>0.014755959137343927</v>
      </c>
      <c r="P190" s="14">
        <f t="shared" si="45"/>
        <v>0.03681229773462783</v>
      </c>
      <c r="Q190" s="14" t="e">
        <f t="shared" si="45"/>
        <v>#VALUE!</v>
      </c>
      <c r="R190" s="14">
        <f t="shared" si="45"/>
        <v>0.08339029391660971</v>
      </c>
      <c r="S190" s="14">
        <f t="shared" si="45"/>
        <v>0.013265659245587726</v>
      </c>
      <c r="T190" s="14">
        <f t="shared" si="45"/>
        <v>0.03543776057176891</v>
      </c>
      <c r="U190" s="14">
        <f t="shared" si="45"/>
        <v>0.050643776824034335</v>
      </c>
      <c r="V190" s="14">
        <f t="shared" si="45"/>
        <v>0.03376318874560375</v>
      </c>
      <c r="W190" s="14" t="e">
        <f t="shared" si="45"/>
        <v>#VALUE!</v>
      </c>
      <c r="X190" s="14">
        <f t="shared" si="45"/>
        <v>0.011615044247787611</v>
      </c>
      <c r="Y190" s="14">
        <f t="shared" si="45"/>
        <v>0.057588482303539294</v>
      </c>
      <c r="Z190" s="14">
        <f t="shared" si="45"/>
        <v>0.01915492957746479</v>
      </c>
      <c r="AA190" s="14">
        <f t="shared" si="45"/>
        <v>0.06890493851259027</v>
      </c>
      <c r="AB190" s="14">
        <f t="shared" si="45"/>
        <v>0.05504295259306395</v>
      </c>
      <c r="AC190" s="14">
        <f t="shared" si="45"/>
        <v>0.05602094240837696</v>
      </c>
      <c r="AD190" s="14">
        <f t="shared" si="45"/>
        <v>0.02437349811191212</v>
      </c>
      <c r="AE190" s="14" t="s">
        <v>232</v>
      </c>
      <c r="AF190" s="14">
        <f t="shared" si="45"/>
        <v>0.03355032548823235</v>
      </c>
      <c r="AG190" s="14">
        <f t="shared" si="45"/>
        <v>0.03261329944938585</v>
      </c>
      <c r="AH190" s="14" t="s">
        <v>232</v>
      </c>
      <c r="AI190" s="14" t="e">
        <f t="shared" si="45"/>
        <v>#VALUE!</v>
      </c>
      <c r="AJ190" s="147"/>
      <c r="AK190" s="147"/>
    </row>
    <row r="191" spans="1:37" ht="105">
      <c r="A191" s="334" t="s">
        <v>781</v>
      </c>
      <c r="B191" s="225" t="s">
        <v>782</v>
      </c>
      <c r="C191" s="336">
        <v>2005</v>
      </c>
      <c r="D191" s="337" t="s">
        <v>535</v>
      </c>
      <c r="E191" s="148">
        <v>205</v>
      </c>
      <c r="F191" s="148">
        <v>61</v>
      </c>
      <c r="G191" s="148">
        <v>5</v>
      </c>
      <c r="H191" s="148" t="s">
        <v>232</v>
      </c>
      <c r="I191" s="148" t="s">
        <v>232</v>
      </c>
      <c r="J191" s="148">
        <v>57</v>
      </c>
      <c r="K191" s="148" t="s">
        <v>232</v>
      </c>
      <c r="L191" s="148" t="s">
        <v>232</v>
      </c>
      <c r="M191" s="148" t="s">
        <v>232</v>
      </c>
      <c r="N191" s="148" t="s">
        <v>232</v>
      </c>
      <c r="O191" s="148" t="s">
        <v>232</v>
      </c>
      <c r="P191" s="148" t="s">
        <v>232</v>
      </c>
      <c r="Q191" s="148" t="s">
        <v>232</v>
      </c>
      <c r="R191" s="148" t="s">
        <v>232</v>
      </c>
      <c r="S191" s="148">
        <v>8</v>
      </c>
      <c r="T191" s="148" t="s">
        <v>232</v>
      </c>
      <c r="U191" s="148">
        <v>12</v>
      </c>
      <c r="V191" s="148" t="s">
        <v>232</v>
      </c>
      <c r="W191" s="148" t="s">
        <v>232</v>
      </c>
      <c r="X191" s="148" t="s">
        <v>232</v>
      </c>
      <c r="Y191" s="148" t="s">
        <v>232</v>
      </c>
      <c r="Z191" s="148">
        <v>18</v>
      </c>
      <c r="AA191" s="148">
        <v>24</v>
      </c>
      <c r="AB191" s="148">
        <v>9</v>
      </c>
      <c r="AC191" s="148" t="s">
        <v>232</v>
      </c>
      <c r="AD191" s="148" t="s">
        <v>232</v>
      </c>
      <c r="AE191" s="148" t="s">
        <v>232</v>
      </c>
      <c r="AF191" s="148" t="s">
        <v>232</v>
      </c>
      <c r="AG191" s="148">
        <v>6</v>
      </c>
      <c r="AH191" s="148" t="s">
        <v>232</v>
      </c>
      <c r="AI191" s="148">
        <v>5</v>
      </c>
      <c r="AJ191" s="147" t="s">
        <v>528</v>
      </c>
      <c r="AK191" s="174" t="s">
        <v>536</v>
      </c>
    </row>
    <row r="192" spans="1:37" ht="15">
      <c r="A192" s="335"/>
      <c r="B192" s="150" t="s">
        <v>126</v>
      </c>
      <c r="C192" s="336"/>
      <c r="D192" s="338"/>
      <c r="E192" s="148">
        <v>173678</v>
      </c>
      <c r="F192" s="148">
        <v>121076</v>
      </c>
      <c r="G192" s="148">
        <v>16549</v>
      </c>
      <c r="H192" s="148">
        <v>7395</v>
      </c>
      <c r="I192" s="148">
        <v>7050</v>
      </c>
      <c r="J192" s="148">
        <v>26068</v>
      </c>
      <c r="K192" s="148">
        <v>4340</v>
      </c>
      <c r="L192" s="148">
        <v>13658</v>
      </c>
      <c r="M192" s="148">
        <v>18086</v>
      </c>
      <c r="N192" s="148">
        <v>4809</v>
      </c>
      <c r="O192" s="148">
        <v>4946</v>
      </c>
      <c r="P192" s="148">
        <v>38007</v>
      </c>
      <c r="Q192" s="148">
        <v>7493</v>
      </c>
      <c r="R192" s="148">
        <v>4786</v>
      </c>
      <c r="S192" s="148">
        <v>27043</v>
      </c>
      <c r="T192" s="148">
        <v>9401</v>
      </c>
      <c r="U192" s="148">
        <v>21655</v>
      </c>
      <c r="V192" s="148">
        <v>11822</v>
      </c>
      <c r="W192" s="148">
        <v>8739</v>
      </c>
      <c r="X192" s="148">
        <v>14036</v>
      </c>
      <c r="Y192" s="148">
        <v>5148</v>
      </c>
      <c r="Z192" s="148">
        <v>28774</v>
      </c>
      <c r="AA192" s="148">
        <v>26872</v>
      </c>
      <c r="AB192" s="148">
        <v>9317</v>
      </c>
      <c r="AC192" s="148">
        <v>11631</v>
      </c>
      <c r="AD192" s="148">
        <v>8399</v>
      </c>
      <c r="AE192" s="148">
        <v>0</v>
      </c>
      <c r="AF192" s="148">
        <v>12501</v>
      </c>
      <c r="AG192" s="148">
        <v>31730</v>
      </c>
      <c r="AH192" s="148">
        <v>0</v>
      </c>
      <c r="AI192" s="148">
        <v>13465</v>
      </c>
      <c r="AJ192" s="147" t="s">
        <v>526</v>
      </c>
      <c r="AK192" s="147"/>
    </row>
    <row r="193" spans="1:37" ht="15">
      <c r="A193" s="335"/>
      <c r="B193" s="225" t="s">
        <v>102</v>
      </c>
      <c r="C193" s="336"/>
      <c r="D193" s="338"/>
      <c r="E193" s="14">
        <f>(E191/E192)*100%</f>
        <v>0.0011803452365872476</v>
      </c>
      <c r="F193" s="14">
        <f aca="true" t="shared" si="46" ref="F193:AI193">(F191/F192)*100%</f>
        <v>0.0005038157851266973</v>
      </c>
      <c r="G193" s="14">
        <f t="shared" si="46"/>
        <v>0.00030213305939935946</v>
      </c>
      <c r="H193" s="14" t="e">
        <f t="shared" si="46"/>
        <v>#VALUE!</v>
      </c>
      <c r="I193" s="14" t="e">
        <f t="shared" si="46"/>
        <v>#VALUE!</v>
      </c>
      <c r="J193" s="14">
        <f t="shared" si="46"/>
        <v>0.002186588921282799</v>
      </c>
      <c r="K193" s="14" t="e">
        <f t="shared" si="46"/>
        <v>#VALUE!</v>
      </c>
      <c r="L193" s="14" t="e">
        <f t="shared" si="46"/>
        <v>#VALUE!</v>
      </c>
      <c r="M193" s="14" t="e">
        <f t="shared" si="46"/>
        <v>#VALUE!</v>
      </c>
      <c r="N193" s="14" t="e">
        <f t="shared" si="46"/>
        <v>#VALUE!</v>
      </c>
      <c r="O193" s="14" t="e">
        <f t="shared" si="46"/>
        <v>#VALUE!</v>
      </c>
      <c r="P193" s="14" t="e">
        <f t="shared" si="46"/>
        <v>#VALUE!</v>
      </c>
      <c r="Q193" s="14" t="e">
        <f t="shared" si="46"/>
        <v>#VALUE!</v>
      </c>
      <c r="R193" s="14" t="e">
        <f t="shared" si="46"/>
        <v>#VALUE!</v>
      </c>
      <c r="S193" s="14">
        <f t="shared" si="46"/>
        <v>0.00029582516732611026</v>
      </c>
      <c r="T193" s="14" t="e">
        <f t="shared" si="46"/>
        <v>#VALUE!</v>
      </c>
      <c r="U193" s="14">
        <f t="shared" si="46"/>
        <v>0.0005541445393673517</v>
      </c>
      <c r="V193" s="14" t="e">
        <f t="shared" si="46"/>
        <v>#VALUE!</v>
      </c>
      <c r="W193" s="14" t="e">
        <f t="shared" si="46"/>
        <v>#VALUE!</v>
      </c>
      <c r="X193" s="14" t="e">
        <f t="shared" si="46"/>
        <v>#VALUE!</v>
      </c>
      <c r="Y193" s="14" t="e">
        <f t="shared" si="46"/>
        <v>#VALUE!</v>
      </c>
      <c r="Z193" s="14">
        <f t="shared" si="46"/>
        <v>0.000625564745951206</v>
      </c>
      <c r="AA193" s="14">
        <f t="shared" si="46"/>
        <v>0.0008931229532598987</v>
      </c>
      <c r="AB193" s="14">
        <f t="shared" si="46"/>
        <v>0.0009659761725877428</v>
      </c>
      <c r="AC193" s="14" t="e">
        <f t="shared" si="46"/>
        <v>#VALUE!</v>
      </c>
      <c r="AD193" s="14" t="e">
        <f t="shared" si="46"/>
        <v>#VALUE!</v>
      </c>
      <c r="AE193" s="14">
        <v>0</v>
      </c>
      <c r="AF193" s="14" t="e">
        <f t="shared" si="46"/>
        <v>#VALUE!</v>
      </c>
      <c r="AG193" s="14">
        <f t="shared" si="46"/>
        <v>0.00018909549322407816</v>
      </c>
      <c r="AH193" s="14">
        <v>0</v>
      </c>
      <c r="AI193" s="14">
        <f t="shared" si="46"/>
        <v>0.0003713330857779428</v>
      </c>
      <c r="AJ193" s="147"/>
      <c r="AK193" s="147"/>
    </row>
    <row r="194" spans="1:37" ht="30">
      <c r="A194" s="305"/>
      <c r="B194" s="225" t="s">
        <v>782</v>
      </c>
      <c r="C194" s="310">
        <v>2006</v>
      </c>
      <c r="D194" s="338"/>
      <c r="E194" s="148">
        <v>1624</v>
      </c>
      <c r="F194" s="148">
        <v>359</v>
      </c>
      <c r="G194" s="148">
        <v>24</v>
      </c>
      <c r="H194" s="148">
        <v>13</v>
      </c>
      <c r="I194" s="148">
        <v>11</v>
      </c>
      <c r="J194" s="148">
        <v>199</v>
      </c>
      <c r="K194" s="148">
        <v>37</v>
      </c>
      <c r="L194" s="148">
        <v>15</v>
      </c>
      <c r="M194" s="148">
        <v>11</v>
      </c>
      <c r="N194" s="148" t="s">
        <v>232</v>
      </c>
      <c r="O194" s="148">
        <v>12</v>
      </c>
      <c r="P194" s="148">
        <v>90</v>
      </c>
      <c r="Q194" s="148">
        <v>6</v>
      </c>
      <c r="R194" s="148">
        <v>7</v>
      </c>
      <c r="S194" s="148">
        <v>165</v>
      </c>
      <c r="T194" s="148">
        <v>5</v>
      </c>
      <c r="U194" s="148">
        <v>120</v>
      </c>
      <c r="V194" s="148">
        <v>6</v>
      </c>
      <c r="W194" s="148">
        <v>10</v>
      </c>
      <c r="X194" s="148">
        <v>13</v>
      </c>
      <c r="Y194" s="148">
        <v>4</v>
      </c>
      <c r="Z194" s="148">
        <v>57</v>
      </c>
      <c r="AA194" s="148">
        <v>187</v>
      </c>
      <c r="AB194" s="148">
        <v>17</v>
      </c>
      <c r="AC194" s="148">
        <v>14</v>
      </c>
      <c r="AD194" s="148">
        <v>10</v>
      </c>
      <c r="AE194" s="148" t="s">
        <v>232</v>
      </c>
      <c r="AF194" s="148">
        <v>7</v>
      </c>
      <c r="AG194" s="148">
        <v>185</v>
      </c>
      <c r="AH194" s="148" t="s">
        <v>232</v>
      </c>
      <c r="AI194" s="148">
        <v>40</v>
      </c>
      <c r="AJ194" s="147" t="s">
        <v>528</v>
      </c>
      <c r="AK194" s="147" t="s">
        <v>530</v>
      </c>
    </row>
    <row r="195" spans="1:37" ht="15">
      <c r="A195" s="305"/>
      <c r="B195" s="150" t="s">
        <v>126</v>
      </c>
      <c r="C195" s="313"/>
      <c r="D195" s="338"/>
      <c r="E195" s="148">
        <v>174739</v>
      </c>
      <c r="F195" s="148">
        <v>40846</v>
      </c>
      <c r="G195" s="148">
        <v>5736</v>
      </c>
      <c r="H195" s="148">
        <v>2550</v>
      </c>
      <c r="I195" s="148">
        <v>2295</v>
      </c>
      <c r="J195" s="148">
        <v>8452</v>
      </c>
      <c r="K195" s="148">
        <v>1553</v>
      </c>
      <c r="L195" s="148">
        <v>4397</v>
      </c>
      <c r="M195" s="148">
        <v>6013</v>
      </c>
      <c r="N195" s="148">
        <v>1500</v>
      </c>
      <c r="O195" s="148">
        <v>1714</v>
      </c>
      <c r="P195" s="148">
        <v>12586</v>
      </c>
      <c r="Q195" s="148">
        <v>2698</v>
      </c>
      <c r="R195" s="148">
        <v>1522</v>
      </c>
      <c r="S195" s="148">
        <v>9689</v>
      </c>
      <c r="T195" s="148">
        <v>3316</v>
      </c>
      <c r="U195" s="148">
        <v>7081</v>
      </c>
      <c r="V195" s="148">
        <v>4138</v>
      </c>
      <c r="W195" s="148">
        <v>3054</v>
      </c>
      <c r="X195" s="148">
        <v>5136</v>
      </c>
      <c r="Y195" s="148">
        <v>1739</v>
      </c>
      <c r="Z195" s="148">
        <v>9214</v>
      </c>
      <c r="AA195" s="148">
        <v>9629</v>
      </c>
      <c r="AB195" s="148">
        <v>3098</v>
      </c>
      <c r="AC195" s="148">
        <v>3838</v>
      </c>
      <c r="AD195" s="148">
        <v>2924</v>
      </c>
      <c r="AE195" s="148">
        <v>0</v>
      </c>
      <c r="AF195" s="148">
        <v>4029</v>
      </c>
      <c r="AG195" s="148">
        <v>11189</v>
      </c>
      <c r="AH195" s="148">
        <v>0</v>
      </c>
      <c r="AI195" s="148">
        <v>4710</v>
      </c>
      <c r="AJ195" s="147" t="s">
        <v>526</v>
      </c>
      <c r="AK195" s="147"/>
    </row>
    <row r="196" spans="1:37" ht="15">
      <c r="A196" s="305"/>
      <c r="B196" s="150" t="s">
        <v>102</v>
      </c>
      <c r="C196" s="313"/>
      <c r="D196" s="338"/>
      <c r="E196" s="14">
        <f>(E194/E195)*100%</f>
        <v>0.009293861130028214</v>
      </c>
      <c r="F196" s="14">
        <f>(F194/F195)*100%</f>
        <v>0.008789110316799686</v>
      </c>
      <c r="G196" s="14">
        <f aca="true" t="shared" si="47" ref="G196:AI196">(G194/G195)*100%</f>
        <v>0.0041841004184100415</v>
      </c>
      <c r="H196" s="14">
        <f t="shared" si="47"/>
        <v>0.005098039215686275</v>
      </c>
      <c r="I196" s="14">
        <f t="shared" si="47"/>
        <v>0.004793028322440087</v>
      </c>
      <c r="J196" s="14">
        <f t="shared" si="47"/>
        <v>0.02354472314245149</v>
      </c>
      <c r="K196" s="14">
        <f t="shared" si="47"/>
        <v>0.023824855119124275</v>
      </c>
      <c r="L196" s="14">
        <f t="shared" si="47"/>
        <v>0.0034114168751421424</v>
      </c>
      <c r="M196" s="14">
        <f t="shared" si="47"/>
        <v>0.0018293696989855313</v>
      </c>
      <c r="N196" s="14" t="e">
        <f t="shared" si="47"/>
        <v>#VALUE!</v>
      </c>
      <c r="O196" s="14">
        <f t="shared" si="47"/>
        <v>0.007001166861143524</v>
      </c>
      <c r="P196" s="14">
        <f t="shared" si="47"/>
        <v>0.007150802478944859</v>
      </c>
      <c r="Q196" s="14">
        <f t="shared" si="47"/>
        <v>0.002223869532987398</v>
      </c>
      <c r="R196" s="14">
        <f t="shared" si="47"/>
        <v>0.0045992115637319315</v>
      </c>
      <c r="S196" s="14">
        <f t="shared" si="47"/>
        <v>0.017029621219940137</v>
      </c>
      <c r="T196" s="14">
        <f t="shared" si="47"/>
        <v>0.0015078407720144752</v>
      </c>
      <c r="U196" s="14">
        <f t="shared" si="47"/>
        <v>0.016946758932354186</v>
      </c>
      <c r="V196" s="14">
        <f t="shared" si="47"/>
        <v>0.0014499758337361043</v>
      </c>
      <c r="W196" s="14">
        <f t="shared" si="47"/>
        <v>0.0032743942370661427</v>
      </c>
      <c r="X196" s="14">
        <f t="shared" si="47"/>
        <v>0.0025311526479750777</v>
      </c>
      <c r="Y196" s="14">
        <f t="shared" si="47"/>
        <v>0.0023001725129384704</v>
      </c>
      <c r="Z196" s="14">
        <f t="shared" si="47"/>
        <v>0.006186238332971565</v>
      </c>
      <c r="AA196" s="14">
        <f t="shared" si="47"/>
        <v>0.019420500571191192</v>
      </c>
      <c r="AB196" s="14">
        <f t="shared" si="47"/>
        <v>0.005487411233053583</v>
      </c>
      <c r="AC196" s="14">
        <f t="shared" si="47"/>
        <v>0.0036477331943720686</v>
      </c>
      <c r="AD196" s="14">
        <f t="shared" si="47"/>
        <v>0.003419972640218878</v>
      </c>
      <c r="AE196" s="14">
        <v>0</v>
      </c>
      <c r="AF196" s="14">
        <f t="shared" si="47"/>
        <v>0.001737403822288409</v>
      </c>
      <c r="AG196" s="14">
        <f t="shared" si="47"/>
        <v>0.016534095987130216</v>
      </c>
      <c r="AH196" s="14">
        <v>0</v>
      </c>
      <c r="AI196" s="14">
        <f t="shared" si="47"/>
        <v>0.008492569002123142</v>
      </c>
      <c r="AJ196" s="147"/>
      <c r="AK196" s="147"/>
    </row>
    <row r="197" spans="1:37" ht="180">
      <c r="A197" s="305"/>
      <c r="B197" s="225" t="s">
        <v>782</v>
      </c>
      <c r="C197" s="315">
        <v>2007</v>
      </c>
      <c r="D197" s="338"/>
      <c r="E197" s="148">
        <v>3570</v>
      </c>
      <c r="F197" s="148">
        <v>670</v>
      </c>
      <c r="G197" s="148">
        <v>89</v>
      </c>
      <c r="H197" s="148">
        <v>38</v>
      </c>
      <c r="I197" s="148">
        <v>31</v>
      </c>
      <c r="J197" s="148">
        <v>299</v>
      </c>
      <c r="K197" s="148">
        <v>95</v>
      </c>
      <c r="L197" s="148">
        <v>75</v>
      </c>
      <c r="M197" s="148">
        <v>29</v>
      </c>
      <c r="N197" s="148" t="s">
        <v>232</v>
      </c>
      <c r="O197" s="148">
        <v>27</v>
      </c>
      <c r="P197" s="148">
        <v>505</v>
      </c>
      <c r="Q197" s="148">
        <v>16</v>
      </c>
      <c r="R197" s="148">
        <v>39</v>
      </c>
      <c r="S197" s="148">
        <v>378</v>
      </c>
      <c r="T197" s="148">
        <v>31</v>
      </c>
      <c r="U197" s="148">
        <v>155</v>
      </c>
      <c r="V197" s="148">
        <v>24</v>
      </c>
      <c r="W197" s="148">
        <v>19</v>
      </c>
      <c r="X197" s="148">
        <v>45</v>
      </c>
      <c r="Y197" s="148">
        <v>27</v>
      </c>
      <c r="Z197" s="148">
        <v>185</v>
      </c>
      <c r="AA197" s="148">
        <v>278</v>
      </c>
      <c r="AB197" s="148">
        <v>46</v>
      </c>
      <c r="AC197" s="148">
        <v>22</v>
      </c>
      <c r="AD197" s="148">
        <v>20</v>
      </c>
      <c r="AE197" s="148" t="s">
        <v>232</v>
      </c>
      <c r="AF197" s="148">
        <v>22</v>
      </c>
      <c r="AG197" s="148">
        <v>320</v>
      </c>
      <c r="AH197" s="148" t="s">
        <v>232</v>
      </c>
      <c r="AI197" s="148">
        <v>85</v>
      </c>
      <c r="AJ197" s="147" t="s">
        <v>528</v>
      </c>
      <c r="AK197" s="174" t="s">
        <v>531</v>
      </c>
    </row>
    <row r="198" spans="1:37" ht="15">
      <c r="A198" s="305"/>
      <c r="B198" s="150" t="s">
        <v>126</v>
      </c>
      <c r="C198" s="316"/>
      <c r="D198" s="338"/>
      <c r="E198" s="148">
        <v>175062</v>
      </c>
      <c r="F198" s="148">
        <v>41065</v>
      </c>
      <c r="G198" s="148">
        <v>5748</v>
      </c>
      <c r="H198" s="148">
        <v>2543</v>
      </c>
      <c r="I198" s="148">
        <v>2300</v>
      </c>
      <c r="J198" s="148">
        <v>8520</v>
      </c>
      <c r="K198" s="148">
        <v>1555</v>
      </c>
      <c r="L198" s="148">
        <v>4394</v>
      </c>
      <c r="M198" s="148">
        <v>6062</v>
      </c>
      <c r="N198" s="148">
        <v>1466</v>
      </c>
      <c r="O198" s="148">
        <v>1721</v>
      </c>
      <c r="P198" s="148">
        <v>12568</v>
      </c>
      <c r="Q198" s="148">
        <v>2734</v>
      </c>
      <c r="R198" s="148">
        <v>1503</v>
      </c>
      <c r="S198" s="148">
        <v>9792</v>
      </c>
      <c r="T198" s="148">
        <v>3335</v>
      </c>
      <c r="U198" s="148">
        <v>7068</v>
      </c>
      <c r="V198" s="148">
        <v>4173</v>
      </c>
      <c r="W198" s="148">
        <v>3103</v>
      </c>
      <c r="X198" s="148">
        <v>5237</v>
      </c>
      <c r="Y198" s="148">
        <v>1726</v>
      </c>
      <c r="Z198" s="148">
        <v>9124</v>
      </c>
      <c r="AA198" s="148">
        <v>9749</v>
      </c>
      <c r="AB198" s="148">
        <v>3107</v>
      </c>
      <c r="AC198" s="148">
        <v>3824</v>
      </c>
      <c r="AD198" s="148">
        <v>2928</v>
      </c>
      <c r="AE198" s="148">
        <v>0</v>
      </c>
      <c r="AF198" s="148">
        <v>4013</v>
      </c>
      <c r="AG198" s="148">
        <v>11322</v>
      </c>
      <c r="AH198" s="148">
        <v>0</v>
      </c>
      <c r="AI198" s="148">
        <v>4746</v>
      </c>
      <c r="AJ198" s="147" t="s">
        <v>526</v>
      </c>
      <c r="AK198" s="147"/>
    </row>
    <row r="199" spans="1:37" ht="15">
      <c r="A199" s="305"/>
      <c r="B199" s="223" t="s">
        <v>102</v>
      </c>
      <c r="C199" s="316"/>
      <c r="D199" s="338"/>
      <c r="E199" s="14">
        <f>(E197/E198)*100%</f>
        <v>0.02039277513109641</v>
      </c>
      <c r="F199" s="14">
        <f aca="true" t="shared" si="48" ref="F199:AI199">(F197/F198)*100%</f>
        <v>0.01631559722391331</v>
      </c>
      <c r="G199" s="14">
        <f t="shared" si="48"/>
        <v>0.015483646485734168</v>
      </c>
      <c r="H199" s="14">
        <f t="shared" si="48"/>
        <v>0.014942980731419583</v>
      </c>
      <c r="I199" s="14">
        <f t="shared" si="48"/>
        <v>0.013478260869565217</v>
      </c>
      <c r="J199" s="14">
        <f t="shared" si="48"/>
        <v>0.03509389671361502</v>
      </c>
      <c r="K199" s="14">
        <f t="shared" si="48"/>
        <v>0.06109324758842444</v>
      </c>
      <c r="L199" s="14">
        <f t="shared" si="48"/>
        <v>0.017068730086481566</v>
      </c>
      <c r="M199" s="14">
        <f t="shared" si="48"/>
        <v>0.004783899703068294</v>
      </c>
      <c r="N199" s="14" t="e">
        <f t="shared" si="48"/>
        <v>#VALUE!</v>
      </c>
      <c r="O199" s="14">
        <f t="shared" si="48"/>
        <v>0.01568855316676351</v>
      </c>
      <c r="P199" s="14">
        <f t="shared" si="48"/>
        <v>0.04018141311266709</v>
      </c>
      <c r="Q199" s="14">
        <f t="shared" si="48"/>
        <v>0.005852231163130944</v>
      </c>
      <c r="R199" s="14">
        <f t="shared" si="48"/>
        <v>0.02594810379241517</v>
      </c>
      <c r="S199" s="14">
        <f t="shared" si="48"/>
        <v>0.03860294117647059</v>
      </c>
      <c r="T199" s="14">
        <f t="shared" si="48"/>
        <v>0.009295352323838081</v>
      </c>
      <c r="U199" s="14">
        <f t="shared" si="48"/>
        <v>0.021929824561403508</v>
      </c>
      <c r="V199" s="14">
        <f t="shared" si="48"/>
        <v>0.005751258087706686</v>
      </c>
      <c r="W199" s="14">
        <f t="shared" si="48"/>
        <v>0.006123106670963584</v>
      </c>
      <c r="X199" s="14">
        <f t="shared" si="48"/>
        <v>0.0085927057475654</v>
      </c>
      <c r="Y199" s="14">
        <f t="shared" si="48"/>
        <v>0.015643105446118192</v>
      </c>
      <c r="Z199" s="14">
        <f t="shared" si="48"/>
        <v>0.020276194651468654</v>
      </c>
      <c r="AA199" s="14">
        <f t="shared" si="48"/>
        <v>0.028515745204636372</v>
      </c>
      <c r="AB199" s="14">
        <f t="shared" si="48"/>
        <v>0.014805278403604764</v>
      </c>
      <c r="AC199" s="14">
        <f t="shared" si="48"/>
        <v>0.005753138075313808</v>
      </c>
      <c r="AD199" s="14">
        <f t="shared" si="48"/>
        <v>0.006830601092896175</v>
      </c>
      <c r="AE199" s="14">
        <v>0</v>
      </c>
      <c r="AF199" s="14">
        <f t="shared" si="48"/>
        <v>0.00548218290555694</v>
      </c>
      <c r="AG199" s="14">
        <f t="shared" si="48"/>
        <v>0.02826355767532238</v>
      </c>
      <c r="AH199" s="14">
        <v>0</v>
      </c>
      <c r="AI199" s="14">
        <f t="shared" si="48"/>
        <v>0.017909818794774546</v>
      </c>
      <c r="AJ199" s="147"/>
      <c r="AK199" s="147"/>
    </row>
    <row r="200" spans="1:37" ht="180">
      <c r="A200" s="305"/>
      <c r="B200" s="225" t="s">
        <v>782</v>
      </c>
      <c r="C200" s="310">
        <v>2008</v>
      </c>
      <c r="D200" s="338"/>
      <c r="E200" s="148">
        <v>2334</v>
      </c>
      <c r="F200" s="148">
        <v>478</v>
      </c>
      <c r="G200" s="148">
        <v>57</v>
      </c>
      <c r="H200" s="148">
        <v>21</v>
      </c>
      <c r="I200" s="148">
        <v>13</v>
      </c>
      <c r="J200" s="148">
        <v>185</v>
      </c>
      <c r="K200" s="148">
        <v>77</v>
      </c>
      <c r="L200" s="148">
        <v>49</v>
      </c>
      <c r="M200" s="148">
        <v>15</v>
      </c>
      <c r="N200" s="148">
        <v>12</v>
      </c>
      <c r="O200" s="148">
        <v>21</v>
      </c>
      <c r="P200" s="148">
        <v>341</v>
      </c>
      <c r="Q200" s="148">
        <v>11</v>
      </c>
      <c r="R200" s="148">
        <v>31</v>
      </c>
      <c r="S200" s="148">
        <v>224</v>
      </c>
      <c r="T200" s="148">
        <v>21</v>
      </c>
      <c r="U200" s="148">
        <v>101</v>
      </c>
      <c r="V200" s="148">
        <v>25</v>
      </c>
      <c r="W200" s="148">
        <v>17</v>
      </c>
      <c r="X200" s="148">
        <v>22</v>
      </c>
      <c r="Y200" s="148">
        <v>23</v>
      </c>
      <c r="Z200" s="148">
        <v>118</v>
      </c>
      <c r="AA200" s="148">
        <v>138</v>
      </c>
      <c r="AB200" s="148">
        <v>31</v>
      </c>
      <c r="AC200" s="148">
        <v>18</v>
      </c>
      <c r="AD200" s="148">
        <v>13</v>
      </c>
      <c r="AE200" s="148" t="s">
        <v>232</v>
      </c>
      <c r="AF200" s="148">
        <v>15</v>
      </c>
      <c r="AG200" s="148">
        <v>201</v>
      </c>
      <c r="AH200" s="148" t="s">
        <v>232</v>
      </c>
      <c r="AI200" s="148">
        <v>56</v>
      </c>
      <c r="AJ200" s="147" t="s">
        <v>528</v>
      </c>
      <c r="AK200" s="174" t="s">
        <v>532</v>
      </c>
    </row>
    <row r="201" spans="1:37" ht="15">
      <c r="A201" s="305"/>
      <c r="B201" s="150" t="s">
        <v>126</v>
      </c>
      <c r="C201" s="313"/>
      <c r="D201" s="338"/>
      <c r="E201" s="148">
        <v>175998</v>
      </c>
      <c r="F201" s="148">
        <v>41145</v>
      </c>
      <c r="G201" s="148">
        <v>5766</v>
      </c>
      <c r="H201" s="148">
        <v>2537</v>
      </c>
      <c r="I201" s="148">
        <v>2312</v>
      </c>
      <c r="J201" s="148">
        <v>8479</v>
      </c>
      <c r="K201" s="148">
        <v>1487</v>
      </c>
      <c r="L201" s="148">
        <v>4394</v>
      </c>
      <c r="M201" s="148">
        <v>6105</v>
      </c>
      <c r="N201" s="148">
        <v>1436</v>
      </c>
      <c r="O201" s="148">
        <v>1726</v>
      </c>
      <c r="P201" s="148">
        <v>12525</v>
      </c>
      <c r="Q201" s="148">
        <v>2774</v>
      </c>
      <c r="R201" s="148">
        <v>1469</v>
      </c>
      <c r="S201" s="148">
        <v>8551</v>
      </c>
      <c r="T201" s="148">
        <v>3350</v>
      </c>
      <c r="U201" s="148">
        <v>7049</v>
      </c>
      <c r="V201" s="148">
        <v>4204</v>
      </c>
      <c r="W201" s="148">
        <v>3159</v>
      </c>
      <c r="X201" s="148">
        <v>5242</v>
      </c>
      <c r="Y201" s="148">
        <v>1708</v>
      </c>
      <c r="Z201" s="148">
        <v>9033</v>
      </c>
      <c r="AA201" s="148">
        <v>4892</v>
      </c>
      <c r="AB201" s="148">
        <v>3114</v>
      </c>
      <c r="AC201" s="148">
        <v>3814</v>
      </c>
      <c r="AD201" s="148">
        <v>2927</v>
      </c>
      <c r="AE201" s="148">
        <v>1483</v>
      </c>
      <c r="AF201" s="148">
        <v>3999</v>
      </c>
      <c r="AG201" s="148">
        <v>11458</v>
      </c>
      <c r="AH201" s="148">
        <v>5076</v>
      </c>
      <c r="AI201" s="148">
        <v>4784</v>
      </c>
      <c r="AJ201" s="147" t="s">
        <v>526</v>
      </c>
      <c r="AK201" s="147"/>
    </row>
    <row r="202" spans="1:37" ht="15">
      <c r="A202" s="305"/>
      <c r="B202" s="150" t="s">
        <v>102</v>
      </c>
      <c r="C202" s="313"/>
      <c r="D202" s="338"/>
      <c r="E202" s="14">
        <f>(E200/E201)*100%</f>
        <v>0.013261514335390174</v>
      </c>
      <c r="F202" s="14">
        <f>(F200/F201)*100%</f>
        <v>0.01161745048000972</v>
      </c>
      <c r="G202" s="14">
        <f aca="true" t="shared" si="49" ref="G202:AI202">(G200/G201)*100%</f>
        <v>0.009885535900104058</v>
      </c>
      <c r="H202" s="14">
        <f t="shared" si="49"/>
        <v>0.008277493102089082</v>
      </c>
      <c r="I202" s="14">
        <f t="shared" si="49"/>
        <v>0.005622837370242215</v>
      </c>
      <c r="J202" s="14">
        <f t="shared" si="49"/>
        <v>0.021818610685222315</v>
      </c>
      <c r="K202" s="14">
        <f t="shared" si="49"/>
        <v>0.05178211163416274</v>
      </c>
      <c r="L202" s="14">
        <f t="shared" si="49"/>
        <v>0.011151570323167955</v>
      </c>
      <c r="M202" s="14">
        <f t="shared" si="49"/>
        <v>0.002457002457002457</v>
      </c>
      <c r="N202" s="14">
        <f t="shared" si="49"/>
        <v>0.008356545961002786</v>
      </c>
      <c r="O202" s="14">
        <f t="shared" si="49"/>
        <v>0.01216685979142526</v>
      </c>
      <c r="P202" s="14">
        <f t="shared" si="49"/>
        <v>0.02722554890219561</v>
      </c>
      <c r="Q202" s="14">
        <f t="shared" si="49"/>
        <v>0.003965392934390771</v>
      </c>
      <c r="R202" s="14">
        <f t="shared" si="49"/>
        <v>0.02110279101429544</v>
      </c>
      <c r="S202" s="14">
        <f t="shared" si="49"/>
        <v>0.026195766577008537</v>
      </c>
      <c r="T202" s="14">
        <f t="shared" si="49"/>
        <v>0.00626865671641791</v>
      </c>
      <c r="U202" s="14">
        <f t="shared" si="49"/>
        <v>0.014328273513973613</v>
      </c>
      <c r="V202" s="14">
        <f t="shared" si="49"/>
        <v>0.005946717411988582</v>
      </c>
      <c r="W202" s="14">
        <f t="shared" si="49"/>
        <v>0.0053814498258942705</v>
      </c>
      <c r="X202" s="14">
        <f t="shared" si="49"/>
        <v>0.004196871423120946</v>
      </c>
      <c r="Y202" s="14">
        <f t="shared" si="49"/>
        <v>0.013466042154566744</v>
      </c>
      <c r="Z202" s="14">
        <f t="shared" si="49"/>
        <v>0.013063212664673973</v>
      </c>
      <c r="AA202" s="14">
        <f t="shared" si="49"/>
        <v>0.028209321340964842</v>
      </c>
      <c r="AB202" s="14">
        <f t="shared" si="49"/>
        <v>0.00995504174694926</v>
      </c>
      <c r="AC202" s="14">
        <f t="shared" si="49"/>
        <v>0.0047194546407970635</v>
      </c>
      <c r="AD202" s="14">
        <f t="shared" si="49"/>
        <v>0.004441407584557568</v>
      </c>
      <c r="AE202" s="14" t="e">
        <f t="shared" si="49"/>
        <v>#VALUE!</v>
      </c>
      <c r="AF202" s="14">
        <f t="shared" si="49"/>
        <v>0.0037509377344336083</v>
      </c>
      <c r="AG202" s="14">
        <f t="shared" si="49"/>
        <v>0.017542328504101937</v>
      </c>
      <c r="AH202" s="14" t="e">
        <f t="shared" si="49"/>
        <v>#VALUE!</v>
      </c>
      <c r="AI202" s="14">
        <f t="shared" si="49"/>
        <v>0.011705685618729096</v>
      </c>
      <c r="AJ202" s="147"/>
      <c r="AK202" s="147"/>
    </row>
    <row r="203" spans="1:37" ht="180">
      <c r="A203" s="305"/>
      <c r="B203" s="225" t="s">
        <v>782</v>
      </c>
      <c r="C203" s="340">
        <v>2009</v>
      </c>
      <c r="D203" s="338"/>
      <c r="E203" s="148">
        <v>1116</v>
      </c>
      <c r="F203" s="148">
        <v>432</v>
      </c>
      <c r="G203" s="148">
        <v>23</v>
      </c>
      <c r="H203" s="148">
        <v>27</v>
      </c>
      <c r="I203" s="148" t="s">
        <v>232</v>
      </c>
      <c r="J203" s="148">
        <v>79</v>
      </c>
      <c r="K203" s="148">
        <v>16</v>
      </c>
      <c r="L203" s="148">
        <v>0</v>
      </c>
      <c r="M203" s="148">
        <v>25</v>
      </c>
      <c r="N203" s="148">
        <v>11</v>
      </c>
      <c r="O203" s="148">
        <v>5</v>
      </c>
      <c r="P203" s="148">
        <v>88</v>
      </c>
      <c r="Q203" s="148" t="s">
        <v>232</v>
      </c>
      <c r="R203" s="148">
        <v>24</v>
      </c>
      <c r="S203" s="148">
        <v>24</v>
      </c>
      <c r="T203" s="148">
        <v>35</v>
      </c>
      <c r="U203" s="148">
        <v>50</v>
      </c>
      <c r="V203" s="148">
        <v>14</v>
      </c>
      <c r="W203" s="148" t="s">
        <v>232</v>
      </c>
      <c r="X203" s="148">
        <v>29</v>
      </c>
      <c r="Y203" s="148">
        <v>6</v>
      </c>
      <c r="Z203" s="148">
        <v>1</v>
      </c>
      <c r="AA203" s="148">
        <v>62</v>
      </c>
      <c r="AB203" s="148">
        <v>24</v>
      </c>
      <c r="AC203" s="148">
        <v>39</v>
      </c>
      <c r="AD203" s="148">
        <v>25</v>
      </c>
      <c r="AE203" s="148" t="s">
        <v>232</v>
      </c>
      <c r="AF203" s="148">
        <v>18</v>
      </c>
      <c r="AG203" s="148">
        <v>53</v>
      </c>
      <c r="AH203" s="148" t="s">
        <v>232</v>
      </c>
      <c r="AI203" s="148">
        <v>6</v>
      </c>
      <c r="AJ203" s="147" t="s">
        <v>528</v>
      </c>
      <c r="AK203" s="174" t="s">
        <v>533</v>
      </c>
    </row>
    <row r="204" spans="1:37" ht="15">
      <c r="A204" s="305"/>
      <c r="B204" s="150" t="s">
        <v>126</v>
      </c>
      <c r="C204" s="340"/>
      <c r="D204" s="338"/>
      <c r="E204" s="148">
        <v>176411</v>
      </c>
      <c r="F204" s="148">
        <v>41114</v>
      </c>
      <c r="G204" s="148">
        <v>5789</v>
      </c>
      <c r="H204" s="148">
        <v>2534</v>
      </c>
      <c r="I204" s="148">
        <v>2340</v>
      </c>
      <c r="J204" s="148">
        <v>8434</v>
      </c>
      <c r="K204" s="148">
        <v>1468</v>
      </c>
      <c r="L204" s="148">
        <v>4335</v>
      </c>
      <c r="M204" s="148">
        <v>6139</v>
      </c>
      <c r="N204" s="148">
        <v>1419</v>
      </c>
      <c r="O204" s="148">
        <v>1739</v>
      </c>
      <c r="P204" s="148">
        <v>12453</v>
      </c>
      <c r="Q204" s="148">
        <v>2822</v>
      </c>
      <c r="R204" s="148">
        <v>1462</v>
      </c>
      <c r="S204" s="148">
        <v>8617</v>
      </c>
      <c r="T204" s="148">
        <v>3357</v>
      </c>
      <c r="U204" s="148">
        <v>7023</v>
      </c>
      <c r="V204" s="148">
        <v>4237</v>
      </c>
      <c r="W204" s="148">
        <v>3217</v>
      </c>
      <c r="X204" s="148">
        <v>5331</v>
      </c>
      <c r="Y204" s="148">
        <v>1689</v>
      </c>
      <c r="Z204" s="148">
        <v>8947</v>
      </c>
      <c r="AA204" s="148">
        <v>4991</v>
      </c>
      <c r="AB204" s="148">
        <v>3125</v>
      </c>
      <c r="AC204" s="148">
        <v>3812</v>
      </c>
      <c r="AD204" s="148">
        <v>2920</v>
      </c>
      <c r="AE204" s="148">
        <v>1474</v>
      </c>
      <c r="AF204" s="148">
        <v>3991</v>
      </c>
      <c r="AG204" s="148">
        <v>11611</v>
      </c>
      <c r="AH204" s="148">
        <v>5144</v>
      </c>
      <c r="AI204" s="148">
        <v>4827</v>
      </c>
      <c r="AJ204" s="147" t="s">
        <v>526</v>
      </c>
      <c r="AK204" s="147"/>
    </row>
    <row r="205" spans="1:37" ht="15">
      <c r="A205" s="305"/>
      <c r="B205" s="223" t="s">
        <v>102</v>
      </c>
      <c r="C205" s="340"/>
      <c r="D205" s="338"/>
      <c r="E205" s="14">
        <f>(E203/E204)*100%</f>
        <v>0.0063261361252983095</v>
      </c>
      <c r="F205" s="14">
        <f aca="true" t="shared" si="50" ref="F205:AI205">(F203/F204)*100%</f>
        <v>0.010507369752395778</v>
      </c>
      <c r="G205" s="14">
        <f t="shared" si="50"/>
        <v>0.0039730523406460525</v>
      </c>
      <c r="H205" s="14">
        <f t="shared" si="50"/>
        <v>0.010655090765588003</v>
      </c>
      <c r="I205" s="14" t="e">
        <f t="shared" si="50"/>
        <v>#VALUE!</v>
      </c>
      <c r="J205" s="14">
        <f t="shared" si="50"/>
        <v>0.009366848470476643</v>
      </c>
      <c r="K205" s="14">
        <f t="shared" si="50"/>
        <v>0.010899182561307902</v>
      </c>
      <c r="L205" s="14">
        <f t="shared" si="50"/>
        <v>0</v>
      </c>
      <c r="M205" s="14">
        <f t="shared" si="50"/>
        <v>0.00407232448281479</v>
      </c>
      <c r="N205" s="14">
        <f t="shared" si="50"/>
        <v>0.007751937984496124</v>
      </c>
      <c r="O205" s="14">
        <f t="shared" si="50"/>
        <v>0.002875215641173088</v>
      </c>
      <c r="P205" s="14">
        <f t="shared" si="50"/>
        <v>0.007066570304344335</v>
      </c>
      <c r="Q205" s="14" t="e">
        <f t="shared" si="50"/>
        <v>#VALUE!</v>
      </c>
      <c r="R205" s="14">
        <f t="shared" si="50"/>
        <v>0.016415868673050615</v>
      </c>
      <c r="S205" s="14">
        <f t="shared" si="50"/>
        <v>0.0027851920622026225</v>
      </c>
      <c r="T205" s="14">
        <f t="shared" si="50"/>
        <v>0.010425975573428656</v>
      </c>
      <c r="U205" s="14">
        <f t="shared" si="50"/>
        <v>0.007119464616260857</v>
      </c>
      <c r="V205" s="14">
        <f t="shared" si="50"/>
        <v>0.003304224687278735</v>
      </c>
      <c r="W205" s="14" t="e">
        <f t="shared" si="50"/>
        <v>#VALUE!</v>
      </c>
      <c r="X205" s="14">
        <f t="shared" si="50"/>
        <v>0.005439879947477021</v>
      </c>
      <c r="Y205" s="14">
        <f t="shared" si="50"/>
        <v>0.003552397868561279</v>
      </c>
      <c r="Z205" s="14">
        <f t="shared" si="50"/>
        <v>0.00011176930814798256</v>
      </c>
      <c r="AA205" s="14">
        <f t="shared" si="50"/>
        <v>0.012422360248447204</v>
      </c>
      <c r="AB205" s="14">
        <f t="shared" si="50"/>
        <v>0.00768</v>
      </c>
      <c r="AC205" s="14">
        <f t="shared" si="50"/>
        <v>0.010230849947534103</v>
      </c>
      <c r="AD205" s="14">
        <f t="shared" si="50"/>
        <v>0.008561643835616438</v>
      </c>
      <c r="AE205" s="14" t="s">
        <v>232</v>
      </c>
      <c r="AF205" s="14">
        <f t="shared" si="50"/>
        <v>0.0045101478326234025</v>
      </c>
      <c r="AG205" s="14">
        <f t="shared" si="50"/>
        <v>0.004564636982172078</v>
      </c>
      <c r="AH205" s="14" t="s">
        <v>232</v>
      </c>
      <c r="AI205" s="14">
        <f t="shared" si="50"/>
        <v>0.001243008079552517</v>
      </c>
      <c r="AJ205" s="147"/>
      <c r="AK205" s="147"/>
    </row>
    <row r="206" spans="1:37" ht="180">
      <c r="A206" s="305"/>
      <c r="B206" s="225" t="s">
        <v>782</v>
      </c>
      <c r="C206" s="313">
        <v>2010</v>
      </c>
      <c r="D206" s="338"/>
      <c r="E206" s="148">
        <v>2526</v>
      </c>
      <c r="F206" s="148">
        <v>903</v>
      </c>
      <c r="G206" s="148">
        <v>30</v>
      </c>
      <c r="H206" s="148">
        <v>41</v>
      </c>
      <c r="I206" s="148" t="s">
        <v>232</v>
      </c>
      <c r="J206" s="148">
        <v>115</v>
      </c>
      <c r="K206" s="148">
        <v>16</v>
      </c>
      <c r="L206" s="148">
        <v>44</v>
      </c>
      <c r="M206" s="148">
        <v>63</v>
      </c>
      <c r="N206" s="148">
        <v>25</v>
      </c>
      <c r="O206" s="148">
        <v>5</v>
      </c>
      <c r="P206" s="148">
        <v>212</v>
      </c>
      <c r="Q206" s="148" t="s">
        <v>232</v>
      </c>
      <c r="R206" s="148">
        <v>24</v>
      </c>
      <c r="S206" s="148">
        <v>37</v>
      </c>
      <c r="T206" s="148">
        <v>90</v>
      </c>
      <c r="U206" s="148">
        <v>186</v>
      </c>
      <c r="V206" s="148">
        <v>38</v>
      </c>
      <c r="W206" s="148" t="s">
        <v>232</v>
      </c>
      <c r="X206" s="148">
        <v>24</v>
      </c>
      <c r="Y206" s="148">
        <v>46</v>
      </c>
      <c r="Z206" s="148">
        <v>55</v>
      </c>
      <c r="AA206" s="148">
        <v>178</v>
      </c>
      <c r="AB206" s="148">
        <v>45</v>
      </c>
      <c r="AC206" s="148">
        <v>151</v>
      </c>
      <c r="AD206" s="148">
        <v>22</v>
      </c>
      <c r="AE206" s="148" t="s">
        <v>232</v>
      </c>
      <c r="AF206" s="148">
        <v>73</v>
      </c>
      <c r="AG206" s="148">
        <v>103</v>
      </c>
      <c r="AH206" s="148" t="s">
        <v>232</v>
      </c>
      <c r="AI206" s="148" t="s">
        <v>232</v>
      </c>
      <c r="AJ206" s="147" t="s">
        <v>528</v>
      </c>
      <c r="AK206" s="174" t="s">
        <v>534</v>
      </c>
    </row>
    <row r="207" spans="1:37" ht="15">
      <c r="A207" s="305"/>
      <c r="B207" s="150" t="s">
        <v>126</v>
      </c>
      <c r="C207" s="341"/>
      <c r="D207" s="338"/>
      <c r="E207" s="148">
        <v>176927</v>
      </c>
      <c r="F207" s="148">
        <v>40993</v>
      </c>
      <c r="G207" s="148">
        <v>5829</v>
      </c>
      <c r="H207" s="148">
        <v>2538</v>
      </c>
      <c r="I207" s="148">
        <v>2381</v>
      </c>
      <c r="J207" s="148">
        <v>8383</v>
      </c>
      <c r="K207" s="148">
        <v>1434</v>
      </c>
      <c r="L207" s="148">
        <v>4374</v>
      </c>
      <c r="M207" s="148">
        <v>6185</v>
      </c>
      <c r="N207" s="148">
        <v>1419</v>
      </c>
      <c r="O207" s="148">
        <v>1762</v>
      </c>
      <c r="P207" s="148">
        <v>12360</v>
      </c>
      <c r="Q207" s="148">
        <v>2890</v>
      </c>
      <c r="R207" s="148">
        <v>1463</v>
      </c>
      <c r="S207" s="148">
        <v>8669</v>
      </c>
      <c r="T207" s="148">
        <v>3358</v>
      </c>
      <c r="U207" s="148">
        <v>6990</v>
      </c>
      <c r="V207" s="148">
        <v>4265</v>
      </c>
      <c r="W207" s="148">
        <v>3284</v>
      </c>
      <c r="X207" s="148">
        <v>5424</v>
      </c>
      <c r="Y207" s="148">
        <v>1667</v>
      </c>
      <c r="Z207" s="148">
        <v>8875</v>
      </c>
      <c r="AA207" s="148">
        <v>5123</v>
      </c>
      <c r="AB207" s="148">
        <v>3143</v>
      </c>
      <c r="AC207" s="148">
        <v>3820</v>
      </c>
      <c r="AD207" s="148">
        <v>2913</v>
      </c>
      <c r="AE207" s="148">
        <v>1466</v>
      </c>
      <c r="AF207" s="148">
        <v>3994</v>
      </c>
      <c r="AG207" s="148">
        <v>11805</v>
      </c>
      <c r="AH207" s="148">
        <v>5233</v>
      </c>
      <c r="AI207" s="148">
        <v>4887</v>
      </c>
      <c r="AJ207" s="147" t="s">
        <v>526</v>
      </c>
      <c r="AK207" s="147"/>
    </row>
    <row r="208" spans="1:37" ht="15">
      <c r="A208" s="306"/>
      <c r="B208" s="150" t="s">
        <v>102</v>
      </c>
      <c r="C208" s="342"/>
      <c r="D208" s="339"/>
      <c r="E208" s="14">
        <f>(E206/E207)*100%</f>
        <v>0.014277074725734343</v>
      </c>
      <c r="F208" s="14">
        <f>(F206/F207)*100%</f>
        <v>0.022028151147756934</v>
      </c>
      <c r="G208" s="14">
        <f>(G206/G207)*100%</f>
        <v>0.0051466803911477095</v>
      </c>
      <c r="H208" s="14">
        <f aca="true" t="shared" si="51" ref="H208:AG208">(H206/H207)*100%</f>
        <v>0.01615445232466509</v>
      </c>
      <c r="I208" s="14" t="e">
        <f t="shared" si="51"/>
        <v>#VALUE!</v>
      </c>
      <c r="J208" s="14">
        <f t="shared" si="51"/>
        <v>0.0137182392938089</v>
      </c>
      <c r="K208" s="14">
        <f t="shared" si="51"/>
        <v>0.011157601115760111</v>
      </c>
      <c r="L208" s="14">
        <f t="shared" si="51"/>
        <v>0.010059442158207591</v>
      </c>
      <c r="M208" s="14">
        <f t="shared" si="51"/>
        <v>0.010185933710590138</v>
      </c>
      <c r="N208" s="14">
        <f t="shared" si="51"/>
        <v>0.017618040873854827</v>
      </c>
      <c r="O208" s="14">
        <f t="shared" si="51"/>
        <v>0.0028376844494892167</v>
      </c>
      <c r="P208" s="14">
        <f t="shared" si="51"/>
        <v>0.01715210355987055</v>
      </c>
      <c r="Q208" s="14" t="e">
        <f t="shared" si="51"/>
        <v>#VALUE!</v>
      </c>
      <c r="R208" s="14">
        <f t="shared" si="51"/>
        <v>0.016404647983595352</v>
      </c>
      <c r="S208" s="14">
        <f t="shared" si="51"/>
        <v>0.004268081670319529</v>
      </c>
      <c r="T208" s="14">
        <f t="shared" si="51"/>
        <v>0.026801667659321026</v>
      </c>
      <c r="U208" s="14">
        <f t="shared" si="51"/>
        <v>0.026609442060085836</v>
      </c>
      <c r="V208" s="14">
        <f t="shared" si="51"/>
        <v>0.008909730363423213</v>
      </c>
      <c r="W208" s="14" t="e">
        <f t="shared" si="51"/>
        <v>#VALUE!</v>
      </c>
      <c r="X208" s="14">
        <f t="shared" si="51"/>
        <v>0.004424778761061947</v>
      </c>
      <c r="Y208" s="14">
        <f t="shared" si="51"/>
        <v>0.027594481103779243</v>
      </c>
      <c r="Z208" s="14">
        <f t="shared" si="51"/>
        <v>0.006197183098591549</v>
      </c>
      <c r="AA208" s="14">
        <f t="shared" si="51"/>
        <v>0.034745266445442125</v>
      </c>
      <c r="AB208" s="14">
        <f t="shared" si="51"/>
        <v>0.014317531021317213</v>
      </c>
      <c r="AC208" s="14">
        <f t="shared" si="51"/>
        <v>0.03952879581151832</v>
      </c>
      <c r="AD208" s="14">
        <f t="shared" si="51"/>
        <v>0.007552351527634741</v>
      </c>
      <c r="AE208" s="14" t="s">
        <v>232</v>
      </c>
      <c r="AF208" s="14">
        <f t="shared" si="51"/>
        <v>0.01827741612418628</v>
      </c>
      <c r="AG208" s="14">
        <f t="shared" si="51"/>
        <v>0.008725116476069461</v>
      </c>
      <c r="AH208" s="14" t="s">
        <v>232</v>
      </c>
      <c r="AI208" s="14" t="s">
        <v>232</v>
      </c>
      <c r="AJ208" s="147"/>
      <c r="AK208" s="147"/>
    </row>
    <row r="209" spans="1:37" ht="30">
      <c r="A209" s="296" t="s">
        <v>783</v>
      </c>
      <c r="B209" s="227" t="s">
        <v>113</v>
      </c>
      <c r="C209" s="299">
        <v>2005</v>
      </c>
      <c r="D209" s="319"/>
      <c r="E209" s="54">
        <v>44</v>
      </c>
      <c r="F209" s="54">
        <v>25</v>
      </c>
      <c r="G209" s="54" t="s">
        <v>232</v>
      </c>
      <c r="H209" s="54" t="s">
        <v>232</v>
      </c>
      <c r="I209" s="54">
        <v>6</v>
      </c>
      <c r="J209" s="54">
        <v>8</v>
      </c>
      <c r="K209" s="54" t="s">
        <v>232</v>
      </c>
      <c r="L209" s="54">
        <v>1</v>
      </c>
      <c r="M209" s="54">
        <v>1</v>
      </c>
      <c r="N209" s="54" t="s">
        <v>232</v>
      </c>
      <c r="O209" s="54" t="s">
        <v>232</v>
      </c>
      <c r="P209" s="54" t="s">
        <v>232</v>
      </c>
      <c r="Q209" s="54">
        <v>2</v>
      </c>
      <c r="R209" s="54" t="s">
        <v>232</v>
      </c>
      <c r="S209" s="54" t="s">
        <v>232</v>
      </c>
      <c r="T209" s="54" t="s">
        <v>232</v>
      </c>
      <c r="U209" s="54" t="s">
        <v>232</v>
      </c>
      <c r="V209" s="54" t="s">
        <v>232</v>
      </c>
      <c r="W209" s="54">
        <v>1</v>
      </c>
      <c r="X209" s="54" t="s">
        <v>232</v>
      </c>
      <c r="Y209" s="54" t="s">
        <v>232</v>
      </c>
      <c r="Z209" s="54" t="s">
        <v>232</v>
      </c>
      <c r="AA209" s="54" t="s">
        <v>232</v>
      </c>
      <c r="AB209" s="54" t="s">
        <v>232</v>
      </c>
      <c r="AC209" s="54" t="s">
        <v>232</v>
      </c>
      <c r="AD209" s="54" t="s">
        <v>232</v>
      </c>
      <c r="AE209" s="54" t="s">
        <v>232</v>
      </c>
      <c r="AF209" s="54" t="s">
        <v>232</v>
      </c>
      <c r="AG209" s="54" t="s">
        <v>232</v>
      </c>
      <c r="AH209" s="54" t="s">
        <v>232</v>
      </c>
      <c r="AI209" s="54" t="s">
        <v>232</v>
      </c>
      <c r="AJ209" s="149"/>
      <c r="AK209" s="54"/>
    </row>
    <row r="210" spans="1:37" ht="15">
      <c r="A210" s="297"/>
      <c r="B210" s="227" t="s">
        <v>128</v>
      </c>
      <c r="C210" s="299"/>
      <c r="D210" s="320"/>
      <c r="E210" s="153">
        <v>27453</v>
      </c>
      <c r="F210" s="153">
        <v>11818</v>
      </c>
      <c r="G210" s="153">
        <v>541</v>
      </c>
      <c r="H210" s="153">
        <v>229</v>
      </c>
      <c r="I210" s="153">
        <v>145</v>
      </c>
      <c r="J210" s="153">
        <v>2093</v>
      </c>
      <c r="K210" s="153">
        <v>107</v>
      </c>
      <c r="L210" s="153">
        <v>404</v>
      </c>
      <c r="M210" s="153">
        <v>384</v>
      </c>
      <c r="N210" s="153">
        <v>126</v>
      </c>
      <c r="O210" s="153">
        <v>125</v>
      </c>
      <c r="P210" s="153">
        <v>3124</v>
      </c>
      <c r="Q210" s="153">
        <v>129</v>
      </c>
      <c r="R210" s="153">
        <v>146</v>
      </c>
      <c r="S210" s="153">
        <v>690</v>
      </c>
      <c r="T210" s="153">
        <v>142</v>
      </c>
      <c r="U210" s="153">
        <v>1146</v>
      </c>
      <c r="V210" s="153">
        <v>271</v>
      </c>
      <c r="W210" s="153">
        <v>148</v>
      </c>
      <c r="X210" s="153">
        <v>397</v>
      </c>
      <c r="Y210" s="153">
        <v>133</v>
      </c>
      <c r="Z210" s="153">
        <v>2351</v>
      </c>
      <c r="AA210" s="153">
        <v>501</v>
      </c>
      <c r="AB210" s="153">
        <v>212</v>
      </c>
      <c r="AC210" s="153">
        <v>253</v>
      </c>
      <c r="AD210" s="153">
        <v>64</v>
      </c>
      <c r="AE210" s="153">
        <v>0</v>
      </c>
      <c r="AF210" s="153">
        <v>229</v>
      </c>
      <c r="AG210" s="153">
        <v>1141</v>
      </c>
      <c r="AH210" s="153">
        <v>0</v>
      </c>
      <c r="AI210" s="153">
        <v>404</v>
      </c>
      <c r="AJ210" s="149" t="s">
        <v>526</v>
      </c>
      <c r="AK210" s="54"/>
    </row>
    <row r="211" spans="1:37" ht="15">
      <c r="A211" s="297"/>
      <c r="B211" s="227" t="s">
        <v>102</v>
      </c>
      <c r="C211" s="299"/>
      <c r="D211" s="321"/>
      <c r="E211" s="178">
        <f aca="true" t="shared" si="52" ref="E211:J211">(E209/E210)*100%</f>
        <v>0.001602739227042582</v>
      </c>
      <c r="F211" s="178">
        <f t="shared" si="52"/>
        <v>0.002115417160264004</v>
      </c>
      <c r="G211" s="178" t="e">
        <f t="shared" si="52"/>
        <v>#VALUE!</v>
      </c>
      <c r="H211" s="178" t="e">
        <f t="shared" si="52"/>
        <v>#VALUE!</v>
      </c>
      <c r="I211" s="178">
        <f t="shared" si="52"/>
        <v>0.041379310344827586</v>
      </c>
      <c r="J211" s="178">
        <f t="shared" si="52"/>
        <v>0.003822264691829909</v>
      </c>
      <c r="K211" s="178" t="e">
        <f aca="true" t="shared" si="53" ref="K211:AD211">(K209/K210)*100%</f>
        <v>#VALUE!</v>
      </c>
      <c r="L211" s="178">
        <f t="shared" si="53"/>
        <v>0.0024752475247524753</v>
      </c>
      <c r="M211" s="178">
        <f t="shared" si="53"/>
        <v>0.0026041666666666665</v>
      </c>
      <c r="N211" s="178" t="e">
        <f t="shared" si="53"/>
        <v>#VALUE!</v>
      </c>
      <c r="O211" s="178" t="e">
        <f t="shared" si="53"/>
        <v>#VALUE!</v>
      </c>
      <c r="P211" s="178" t="e">
        <f t="shared" si="53"/>
        <v>#VALUE!</v>
      </c>
      <c r="Q211" s="178">
        <f t="shared" si="53"/>
        <v>0.015503875968992248</v>
      </c>
      <c r="R211" s="178" t="e">
        <f t="shared" si="53"/>
        <v>#VALUE!</v>
      </c>
      <c r="S211" s="178" t="e">
        <f t="shared" si="53"/>
        <v>#VALUE!</v>
      </c>
      <c r="T211" s="178" t="e">
        <f t="shared" si="53"/>
        <v>#VALUE!</v>
      </c>
      <c r="U211" s="178" t="e">
        <f t="shared" si="53"/>
        <v>#VALUE!</v>
      </c>
      <c r="V211" s="178" t="e">
        <f t="shared" si="53"/>
        <v>#VALUE!</v>
      </c>
      <c r="W211" s="178">
        <f t="shared" si="53"/>
        <v>0.006756756756756757</v>
      </c>
      <c r="X211" s="178" t="e">
        <f t="shared" si="53"/>
        <v>#VALUE!</v>
      </c>
      <c r="Y211" s="178" t="e">
        <f t="shared" si="53"/>
        <v>#VALUE!</v>
      </c>
      <c r="Z211" s="178" t="e">
        <f t="shared" si="53"/>
        <v>#VALUE!</v>
      </c>
      <c r="AA211" s="178" t="e">
        <f t="shared" si="53"/>
        <v>#VALUE!</v>
      </c>
      <c r="AB211" s="178" t="e">
        <f t="shared" si="53"/>
        <v>#VALUE!</v>
      </c>
      <c r="AC211" s="178" t="e">
        <f t="shared" si="53"/>
        <v>#VALUE!</v>
      </c>
      <c r="AD211" s="178" t="e">
        <f t="shared" si="53"/>
        <v>#VALUE!</v>
      </c>
      <c r="AE211" s="178">
        <v>0</v>
      </c>
      <c r="AF211" s="178" t="s">
        <v>232</v>
      </c>
      <c r="AG211" s="178" t="s">
        <v>232</v>
      </c>
      <c r="AH211" s="178">
        <v>0</v>
      </c>
      <c r="AI211" s="178" t="s">
        <v>232</v>
      </c>
      <c r="AJ211" s="149"/>
      <c r="AK211" s="54"/>
    </row>
    <row r="212" spans="1:37" ht="30">
      <c r="A212" s="297"/>
      <c r="B212" s="222" t="s">
        <v>113</v>
      </c>
      <c r="C212" s="300">
        <v>2006</v>
      </c>
      <c r="D212" s="310"/>
      <c r="E212" s="54">
        <v>1</v>
      </c>
      <c r="F212" s="54" t="s">
        <v>232</v>
      </c>
      <c r="G212" s="54" t="s">
        <v>232</v>
      </c>
      <c r="H212" s="54" t="s">
        <v>232</v>
      </c>
      <c r="I212" s="54" t="s">
        <v>232</v>
      </c>
      <c r="J212" s="54" t="s">
        <v>232</v>
      </c>
      <c r="K212" s="54" t="s">
        <v>232</v>
      </c>
      <c r="L212" s="54">
        <v>1</v>
      </c>
      <c r="M212" s="54" t="s">
        <v>232</v>
      </c>
      <c r="N212" s="54" t="s">
        <v>232</v>
      </c>
      <c r="O212" s="54" t="s">
        <v>232</v>
      </c>
      <c r="P212" s="54" t="s">
        <v>232</v>
      </c>
      <c r="Q212" s="54" t="s">
        <v>232</v>
      </c>
      <c r="R212" s="54" t="s">
        <v>232</v>
      </c>
      <c r="S212" s="54" t="s">
        <v>232</v>
      </c>
      <c r="T212" s="54" t="s">
        <v>232</v>
      </c>
      <c r="U212" s="54" t="s">
        <v>232</v>
      </c>
      <c r="V212" s="54" t="s">
        <v>232</v>
      </c>
      <c r="W212" s="54" t="s">
        <v>232</v>
      </c>
      <c r="X212" s="54" t="s">
        <v>232</v>
      </c>
      <c r="Y212" s="54" t="s">
        <v>232</v>
      </c>
      <c r="Z212" s="54" t="s">
        <v>232</v>
      </c>
      <c r="AA212" s="54" t="s">
        <v>232</v>
      </c>
      <c r="AB212" s="54" t="s">
        <v>232</v>
      </c>
      <c r="AC212" s="54" t="s">
        <v>232</v>
      </c>
      <c r="AD212" s="54" t="s">
        <v>232</v>
      </c>
      <c r="AE212" s="54" t="s">
        <v>232</v>
      </c>
      <c r="AF212" s="54" t="s">
        <v>232</v>
      </c>
      <c r="AG212" s="54" t="s">
        <v>232</v>
      </c>
      <c r="AH212" s="54" t="s">
        <v>232</v>
      </c>
      <c r="AI212" s="54" t="s">
        <v>232</v>
      </c>
      <c r="AJ212" s="149"/>
      <c r="AK212" s="54"/>
    </row>
    <row r="213" spans="1:37" ht="15">
      <c r="A213" s="297"/>
      <c r="B213" s="222" t="s">
        <v>128</v>
      </c>
      <c r="C213" s="300"/>
      <c r="D213" s="313"/>
      <c r="E213" s="54">
        <v>23635</v>
      </c>
      <c r="F213" s="153">
        <v>7355</v>
      </c>
      <c r="G213" s="153">
        <v>661</v>
      </c>
      <c r="H213" s="153">
        <v>294</v>
      </c>
      <c r="I213" s="153">
        <v>266</v>
      </c>
      <c r="J213" s="153">
        <v>1065</v>
      </c>
      <c r="K213" s="153">
        <v>139</v>
      </c>
      <c r="L213" s="153">
        <v>649</v>
      </c>
      <c r="M213" s="153">
        <v>621</v>
      </c>
      <c r="N213" s="153">
        <v>202</v>
      </c>
      <c r="O213" s="153">
        <v>181</v>
      </c>
      <c r="P213" s="153">
        <v>1897</v>
      </c>
      <c r="Q213" s="153">
        <v>226</v>
      </c>
      <c r="R213" s="153">
        <v>277</v>
      </c>
      <c r="S213" s="153">
        <v>952</v>
      </c>
      <c r="T213" s="153">
        <v>306</v>
      </c>
      <c r="U213" s="153">
        <v>1259</v>
      </c>
      <c r="V213" s="153">
        <v>409</v>
      </c>
      <c r="W213" s="153">
        <v>239</v>
      </c>
      <c r="X213" s="153">
        <v>513</v>
      </c>
      <c r="Y213" s="153">
        <v>230</v>
      </c>
      <c r="Z213" s="153">
        <v>1881</v>
      </c>
      <c r="AA213" s="153">
        <v>726</v>
      </c>
      <c r="AB213" s="153">
        <v>396</v>
      </c>
      <c r="AC213" s="153">
        <v>365</v>
      </c>
      <c r="AD213" s="153">
        <v>191</v>
      </c>
      <c r="AE213" s="153">
        <v>0</v>
      </c>
      <c r="AF213" s="153">
        <v>430</v>
      </c>
      <c r="AG213" s="153">
        <v>1260</v>
      </c>
      <c r="AH213" s="153">
        <v>0</v>
      </c>
      <c r="AI213" s="153">
        <v>576</v>
      </c>
      <c r="AJ213" s="149" t="s">
        <v>526</v>
      </c>
      <c r="AK213" s="54"/>
    </row>
    <row r="214" spans="1:37" ht="15">
      <c r="A214" s="297"/>
      <c r="B214" s="222" t="s">
        <v>102</v>
      </c>
      <c r="C214" s="300"/>
      <c r="D214" s="314"/>
      <c r="E214" s="179">
        <f>(E212/E213)*100%</f>
        <v>4.231013327691982E-05</v>
      </c>
      <c r="F214" s="179" t="e">
        <f aca="true" t="shared" si="54" ref="F214:AD214">(F212/F213)*100%</f>
        <v>#VALUE!</v>
      </c>
      <c r="G214" s="179" t="e">
        <f t="shared" si="54"/>
        <v>#VALUE!</v>
      </c>
      <c r="H214" s="179" t="e">
        <f t="shared" si="54"/>
        <v>#VALUE!</v>
      </c>
      <c r="I214" s="179" t="e">
        <f t="shared" si="54"/>
        <v>#VALUE!</v>
      </c>
      <c r="J214" s="179" t="e">
        <f t="shared" si="54"/>
        <v>#VALUE!</v>
      </c>
      <c r="K214" s="179" t="e">
        <f t="shared" si="54"/>
        <v>#VALUE!</v>
      </c>
      <c r="L214" s="179">
        <f t="shared" si="54"/>
        <v>0.0015408320493066256</v>
      </c>
      <c r="M214" s="179" t="e">
        <f t="shared" si="54"/>
        <v>#VALUE!</v>
      </c>
      <c r="N214" s="179" t="e">
        <f t="shared" si="54"/>
        <v>#VALUE!</v>
      </c>
      <c r="O214" s="179" t="e">
        <f t="shared" si="54"/>
        <v>#VALUE!</v>
      </c>
      <c r="P214" s="179" t="e">
        <f t="shared" si="54"/>
        <v>#VALUE!</v>
      </c>
      <c r="Q214" s="179" t="e">
        <f t="shared" si="54"/>
        <v>#VALUE!</v>
      </c>
      <c r="R214" s="179" t="e">
        <f t="shared" si="54"/>
        <v>#VALUE!</v>
      </c>
      <c r="S214" s="179" t="e">
        <f t="shared" si="54"/>
        <v>#VALUE!</v>
      </c>
      <c r="T214" s="179" t="e">
        <f t="shared" si="54"/>
        <v>#VALUE!</v>
      </c>
      <c r="U214" s="179" t="e">
        <f t="shared" si="54"/>
        <v>#VALUE!</v>
      </c>
      <c r="V214" s="179" t="e">
        <f t="shared" si="54"/>
        <v>#VALUE!</v>
      </c>
      <c r="W214" s="179" t="e">
        <f t="shared" si="54"/>
        <v>#VALUE!</v>
      </c>
      <c r="X214" s="179" t="e">
        <f t="shared" si="54"/>
        <v>#VALUE!</v>
      </c>
      <c r="Y214" s="179" t="e">
        <f t="shared" si="54"/>
        <v>#VALUE!</v>
      </c>
      <c r="Z214" s="179" t="e">
        <f t="shared" si="54"/>
        <v>#VALUE!</v>
      </c>
      <c r="AA214" s="179" t="e">
        <f t="shared" si="54"/>
        <v>#VALUE!</v>
      </c>
      <c r="AB214" s="179" t="e">
        <f t="shared" si="54"/>
        <v>#VALUE!</v>
      </c>
      <c r="AC214" s="179" t="e">
        <f t="shared" si="54"/>
        <v>#VALUE!</v>
      </c>
      <c r="AD214" s="179" t="e">
        <f t="shared" si="54"/>
        <v>#VALUE!</v>
      </c>
      <c r="AE214" s="179">
        <v>0</v>
      </c>
      <c r="AF214" s="179" t="s">
        <v>232</v>
      </c>
      <c r="AG214" s="179" t="s">
        <v>232</v>
      </c>
      <c r="AH214" s="179">
        <v>0</v>
      </c>
      <c r="AI214" s="179" t="s">
        <v>232</v>
      </c>
      <c r="AJ214" s="149"/>
      <c r="AK214" s="54"/>
    </row>
    <row r="215" spans="1:37" ht="30">
      <c r="A215" s="297"/>
      <c r="B215" s="227" t="s">
        <v>113</v>
      </c>
      <c r="C215" s="299">
        <v>2007</v>
      </c>
      <c r="D215" s="319"/>
      <c r="E215" s="54">
        <v>8</v>
      </c>
      <c r="F215" s="54" t="s">
        <v>232</v>
      </c>
      <c r="G215" s="54" t="s">
        <v>232</v>
      </c>
      <c r="H215" s="54" t="s">
        <v>232</v>
      </c>
      <c r="I215" s="54" t="s">
        <v>232</v>
      </c>
      <c r="J215" s="54" t="s">
        <v>232</v>
      </c>
      <c r="K215" s="54" t="s">
        <v>232</v>
      </c>
      <c r="L215" s="54">
        <v>2</v>
      </c>
      <c r="M215" s="54">
        <v>1</v>
      </c>
      <c r="N215" s="54" t="s">
        <v>232</v>
      </c>
      <c r="O215" s="54" t="s">
        <v>232</v>
      </c>
      <c r="P215" s="54" t="s">
        <v>232</v>
      </c>
      <c r="Q215" s="54" t="s">
        <v>232</v>
      </c>
      <c r="R215" s="54" t="s">
        <v>232</v>
      </c>
      <c r="S215" s="54" t="s">
        <v>232</v>
      </c>
      <c r="T215" s="54" t="s">
        <v>232</v>
      </c>
      <c r="U215" s="54" t="s">
        <v>232</v>
      </c>
      <c r="V215" s="54" t="s">
        <v>232</v>
      </c>
      <c r="W215" s="54" t="s">
        <v>232</v>
      </c>
      <c r="X215" s="54" t="s">
        <v>232</v>
      </c>
      <c r="Y215" s="54" t="s">
        <v>232</v>
      </c>
      <c r="Z215" s="54">
        <v>5</v>
      </c>
      <c r="AA215" s="54" t="s">
        <v>232</v>
      </c>
      <c r="AB215" s="54" t="s">
        <v>232</v>
      </c>
      <c r="AC215" s="54" t="s">
        <v>232</v>
      </c>
      <c r="AD215" s="54" t="s">
        <v>232</v>
      </c>
      <c r="AE215" s="54" t="s">
        <v>232</v>
      </c>
      <c r="AF215" s="54" t="s">
        <v>232</v>
      </c>
      <c r="AG215" s="54" t="s">
        <v>232</v>
      </c>
      <c r="AH215" s="54" t="s">
        <v>232</v>
      </c>
      <c r="AI215" s="54" t="s">
        <v>232</v>
      </c>
      <c r="AJ215" s="149"/>
      <c r="AK215" s="54"/>
    </row>
    <row r="216" spans="1:37" ht="15">
      <c r="A216" s="297"/>
      <c r="B216" s="227" t="s">
        <v>128</v>
      </c>
      <c r="C216" s="299"/>
      <c r="D216" s="320"/>
      <c r="E216" s="54">
        <v>21725</v>
      </c>
      <c r="F216" s="153">
        <v>6852</v>
      </c>
      <c r="G216" s="153">
        <v>599</v>
      </c>
      <c r="H216" s="153">
        <v>336</v>
      </c>
      <c r="I216" s="153">
        <v>278</v>
      </c>
      <c r="J216" s="153">
        <v>1199</v>
      </c>
      <c r="K216" s="153">
        <v>141</v>
      </c>
      <c r="L216" s="153">
        <v>508</v>
      </c>
      <c r="M216" s="153">
        <v>701</v>
      </c>
      <c r="N216" s="153">
        <v>178</v>
      </c>
      <c r="O216" s="153">
        <v>171</v>
      </c>
      <c r="P216" s="153">
        <v>1829</v>
      </c>
      <c r="Q216" s="153">
        <v>214</v>
      </c>
      <c r="R216" s="153">
        <v>180</v>
      </c>
      <c r="S216" s="153">
        <v>879</v>
      </c>
      <c r="T216" s="153">
        <v>293</v>
      </c>
      <c r="U216" s="153">
        <v>1083</v>
      </c>
      <c r="V216" s="153">
        <v>267</v>
      </c>
      <c r="W216" s="153">
        <v>295</v>
      </c>
      <c r="X216" s="153">
        <v>386</v>
      </c>
      <c r="Y216" s="153">
        <v>201</v>
      </c>
      <c r="Z216" s="153">
        <v>1718</v>
      </c>
      <c r="AA216" s="153">
        <v>542</v>
      </c>
      <c r="AB216" s="153">
        <v>266</v>
      </c>
      <c r="AC216" s="153">
        <v>440</v>
      </c>
      <c r="AD216" s="153">
        <v>225</v>
      </c>
      <c r="AE216" s="153">
        <v>0</v>
      </c>
      <c r="AF216" s="153">
        <v>344</v>
      </c>
      <c r="AG216" s="153">
        <v>1012</v>
      </c>
      <c r="AH216" s="153">
        <v>0</v>
      </c>
      <c r="AI216" s="153">
        <v>520</v>
      </c>
      <c r="AJ216" s="149" t="s">
        <v>526</v>
      </c>
      <c r="AK216" s="54"/>
    </row>
    <row r="217" spans="1:37" ht="15">
      <c r="A217" s="297"/>
      <c r="B217" s="227" t="s">
        <v>102</v>
      </c>
      <c r="C217" s="299"/>
      <c r="D217" s="321"/>
      <c r="E217" s="178">
        <f>(E215/E216)*100%</f>
        <v>0.0003682393555811277</v>
      </c>
      <c r="F217" s="178" t="e">
        <f aca="true" t="shared" si="55" ref="F217:AD217">(F215/F216)*100%</f>
        <v>#VALUE!</v>
      </c>
      <c r="G217" s="178" t="e">
        <f t="shared" si="55"/>
        <v>#VALUE!</v>
      </c>
      <c r="H217" s="178" t="e">
        <f t="shared" si="55"/>
        <v>#VALUE!</v>
      </c>
      <c r="I217" s="178" t="e">
        <f t="shared" si="55"/>
        <v>#VALUE!</v>
      </c>
      <c r="J217" s="178" t="e">
        <f t="shared" si="55"/>
        <v>#VALUE!</v>
      </c>
      <c r="K217" s="178" t="e">
        <f t="shared" si="55"/>
        <v>#VALUE!</v>
      </c>
      <c r="L217" s="178">
        <f t="shared" si="55"/>
        <v>0.003937007874015748</v>
      </c>
      <c r="M217" s="178">
        <f t="shared" si="55"/>
        <v>0.0014265335235378032</v>
      </c>
      <c r="N217" s="178" t="e">
        <f t="shared" si="55"/>
        <v>#VALUE!</v>
      </c>
      <c r="O217" s="178" t="e">
        <f t="shared" si="55"/>
        <v>#VALUE!</v>
      </c>
      <c r="P217" s="178" t="e">
        <f t="shared" si="55"/>
        <v>#VALUE!</v>
      </c>
      <c r="Q217" s="178" t="e">
        <f t="shared" si="55"/>
        <v>#VALUE!</v>
      </c>
      <c r="R217" s="178" t="e">
        <f t="shared" si="55"/>
        <v>#VALUE!</v>
      </c>
      <c r="S217" s="178" t="e">
        <f t="shared" si="55"/>
        <v>#VALUE!</v>
      </c>
      <c r="T217" s="178" t="e">
        <f t="shared" si="55"/>
        <v>#VALUE!</v>
      </c>
      <c r="U217" s="178" t="e">
        <f t="shared" si="55"/>
        <v>#VALUE!</v>
      </c>
      <c r="V217" s="178" t="e">
        <f t="shared" si="55"/>
        <v>#VALUE!</v>
      </c>
      <c r="W217" s="178" t="e">
        <f t="shared" si="55"/>
        <v>#VALUE!</v>
      </c>
      <c r="X217" s="178" t="e">
        <f t="shared" si="55"/>
        <v>#VALUE!</v>
      </c>
      <c r="Y217" s="178" t="e">
        <f t="shared" si="55"/>
        <v>#VALUE!</v>
      </c>
      <c r="Z217" s="178">
        <f t="shared" si="55"/>
        <v>0.002910360884749709</v>
      </c>
      <c r="AA217" s="178" t="e">
        <f t="shared" si="55"/>
        <v>#VALUE!</v>
      </c>
      <c r="AB217" s="178" t="e">
        <f t="shared" si="55"/>
        <v>#VALUE!</v>
      </c>
      <c r="AC217" s="178" t="e">
        <f t="shared" si="55"/>
        <v>#VALUE!</v>
      </c>
      <c r="AD217" s="178" t="e">
        <f t="shared" si="55"/>
        <v>#VALUE!</v>
      </c>
      <c r="AE217" s="178">
        <v>0</v>
      </c>
      <c r="AF217" s="178" t="s">
        <v>232</v>
      </c>
      <c r="AG217" s="178" t="s">
        <v>232</v>
      </c>
      <c r="AH217" s="178">
        <v>0</v>
      </c>
      <c r="AI217" s="178" t="s">
        <v>232</v>
      </c>
      <c r="AJ217" s="149"/>
      <c r="AK217" s="54"/>
    </row>
    <row r="218" spans="1:37" ht="30">
      <c r="A218" s="297"/>
      <c r="B218" s="222" t="s">
        <v>113</v>
      </c>
      <c r="C218" s="300">
        <v>2008</v>
      </c>
      <c r="D218" s="310"/>
      <c r="E218" s="54">
        <v>56</v>
      </c>
      <c r="F218" s="54">
        <v>13</v>
      </c>
      <c r="G218" s="54">
        <v>0</v>
      </c>
      <c r="H218" s="54">
        <v>0</v>
      </c>
      <c r="I218" s="54">
        <v>1</v>
      </c>
      <c r="J218" s="54">
        <v>26</v>
      </c>
      <c r="K218" s="54">
        <v>0</v>
      </c>
      <c r="L218" s="54">
        <v>1</v>
      </c>
      <c r="M218" s="54">
        <v>0</v>
      </c>
      <c r="N218" s="54">
        <v>0</v>
      </c>
      <c r="O218" s="54">
        <v>2</v>
      </c>
      <c r="P218" s="54">
        <v>1</v>
      </c>
      <c r="Q218" s="54">
        <v>0</v>
      </c>
      <c r="R218" s="54">
        <v>0</v>
      </c>
      <c r="S218" s="54">
        <v>0</v>
      </c>
      <c r="T218" s="54">
        <v>1</v>
      </c>
      <c r="U218" s="54">
        <v>0</v>
      </c>
      <c r="V218" s="54">
        <v>0</v>
      </c>
      <c r="W218" s="54">
        <v>0</v>
      </c>
      <c r="X218" s="54">
        <v>1</v>
      </c>
      <c r="Y218" s="54">
        <v>0</v>
      </c>
      <c r="Z218" s="54">
        <v>1</v>
      </c>
      <c r="AA218" s="54">
        <v>0</v>
      </c>
      <c r="AB218" s="54">
        <v>0</v>
      </c>
      <c r="AC218" s="54">
        <v>4</v>
      </c>
      <c r="AD218" s="54">
        <v>0</v>
      </c>
      <c r="AE218" s="54">
        <v>0</v>
      </c>
      <c r="AF218" s="54">
        <v>0</v>
      </c>
      <c r="AG218" s="54">
        <v>1</v>
      </c>
      <c r="AH218" s="54">
        <v>0</v>
      </c>
      <c r="AI218" s="54">
        <v>4</v>
      </c>
      <c r="AJ218" s="149"/>
      <c r="AK218" s="54"/>
    </row>
    <row r="219" spans="1:37" ht="15">
      <c r="A219" s="297"/>
      <c r="B219" s="222" t="s">
        <v>128</v>
      </c>
      <c r="C219" s="300"/>
      <c r="D219" s="313"/>
      <c r="E219" s="54">
        <v>26228</v>
      </c>
      <c r="F219" s="153">
        <v>8089</v>
      </c>
      <c r="G219" s="153">
        <v>752</v>
      </c>
      <c r="H219" s="153">
        <v>400</v>
      </c>
      <c r="I219" s="153">
        <v>283</v>
      </c>
      <c r="J219" s="153">
        <v>1057</v>
      </c>
      <c r="K219" s="153">
        <v>165</v>
      </c>
      <c r="L219" s="153">
        <v>673</v>
      </c>
      <c r="M219" s="153">
        <v>759</v>
      </c>
      <c r="N219" s="153">
        <v>193</v>
      </c>
      <c r="O219" s="153">
        <v>237</v>
      </c>
      <c r="P219" s="153">
        <v>2015</v>
      </c>
      <c r="Q219" s="153">
        <v>217</v>
      </c>
      <c r="R219" s="153">
        <v>210</v>
      </c>
      <c r="S219" s="153">
        <v>1196</v>
      </c>
      <c r="T219" s="153">
        <v>329</v>
      </c>
      <c r="U219" s="153">
        <v>1325</v>
      </c>
      <c r="V219" s="153">
        <v>348</v>
      </c>
      <c r="W219" s="153">
        <v>304</v>
      </c>
      <c r="X219" s="153">
        <v>519</v>
      </c>
      <c r="Y219" s="153">
        <v>196</v>
      </c>
      <c r="Z219" s="153">
        <v>1793</v>
      </c>
      <c r="AA219" s="153">
        <v>952</v>
      </c>
      <c r="AB219" s="153">
        <v>507</v>
      </c>
      <c r="AC219" s="153">
        <v>529</v>
      </c>
      <c r="AD219" s="153">
        <v>216</v>
      </c>
      <c r="AE219" s="153">
        <v>18</v>
      </c>
      <c r="AF219" s="153">
        <v>424</v>
      </c>
      <c r="AG219" s="153">
        <v>1641</v>
      </c>
      <c r="AH219" s="153">
        <v>134</v>
      </c>
      <c r="AI219" s="153">
        <v>530</v>
      </c>
      <c r="AJ219" s="149" t="s">
        <v>526</v>
      </c>
      <c r="AK219" s="54"/>
    </row>
    <row r="220" spans="1:37" ht="15">
      <c r="A220" s="297"/>
      <c r="B220" s="222" t="s">
        <v>102</v>
      </c>
      <c r="C220" s="300"/>
      <c r="D220" s="314"/>
      <c r="E220" s="178">
        <f>(E218/E219)*100%</f>
        <v>0.00213512276955925</v>
      </c>
      <c r="F220" s="178">
        <f>(F218/F219)*100%</f>
        <v>0.001607120781307949</v>
      </c>
      <c r="G220" s="178">
        <f aca="true" t="shared" si="56" ref="G220:AI220">(G218/G219)*100%</f>
        <v>0</v>
      </c>
      <c r="H220" s="178">
        <f t="shared" si="56"/>
        <v>0</v>
      </c>
      <c r="I220" s="178">
        <f t="shared" si="56"/>
        <v>0.0035335689045936395</v>
      </c>
      <c r="J220" s="178">
        <f t="shared" si="56"/>
        <v>0.02459791863765374</v>
      </c>
      <c r="K220" s="178">
        <f t="shared" si="56"/>
        <v>0</v>
      </c>
      <c r="L220" s="178">
        <f t="shared" si="56"/>
        <v>0.0014858841010401188</v>
      </c>
      <c r="M220" s="178">
        <f t="shared" si="56"/>
        <v>0</v>
      </c>
      <c r="N220" s="178">
        <f t="shared" si="56"/>
        <v>0</v>
      </c>
      <c r="O220" s="178">
        <f t="shared" si="56"/>
        <v>0.008438818565400843</v>
      </c>
      <c r="P220" s="178">
        <f t="shared" si="56"/>
        <v>0.0004962779156327543</v>
      </c>
      <c r="Q220" s="178">
        <f t="shared" si="56"/>
        <v>0</v>
      </c>
      <c r="R220" s="178">
        <f t="shared" si="56"/>
        <v>0</v>
      </c>
      <c r="S220" s="178">
        <f t="shared" si="56"/>
        <v>0</v>
      </c>
      <c r="T220" s="178">
        <f t="shared" si="56"/>
        <v>0.00303951367781155</v>
      </c>
      <c r="U220" s="178">
        <f t="shared" si="56"/>
        <v>0</v>
      </c>
      <c r="V220" s="178">
        <f t="shared" si="56"/>
        <v>0</v>
      </c>
      <c r="W220" s="178">
        <f t="shared" si="56"/>
        <v>0</v>
      </c>
      <c r="X220" s="178">
        <f t="shared" si="56"/>
        <v>0.0019267822736030828</v>
      </c>
      <c r="Y220" s="178">
        <f t="shared" si="56"/>
        <v>0</v>
      </c>
      <c r="Z220" s="178">
        <f t="shared" si="56"/>
        <v>0.0005577244841048522</v>
      </c>
      <c r="AA220" s="178">
        <f t="shared" si="56"/>
        <v>0</v>
      </c>
      <c r="AB220" s="178">
        <f t="shared" si="56"/>
        <v>0</v>
      </c>
      <c r="AC220" s="178">
        <f t="shared" si="56"/>
        <v>0.007561436672967864</v>
      </c>
      <c r="AD220" s="178">
        <f t="shared" si="56"/>
        <v>0</v>
      </c>
      <c r="AE220" s="178">
        <f t="shared" si="56"/>
        <v>0</v>
      </c>
      <c r="AF220" s="178">
        <f t="shared" si="56"/>
        <v>0</v>
      </c>
      <c r="AG220" s="178">
        <f t="shared" si="56"/>
        <v>0.0006093845216331506</v>
      </c>
      <c r="AH220" s="178">
        <f t="shared" si="56"/>
        <v>0</v>
      </c>
      <c r="AI220" s="178">
        <f t="shared" si="56"/>
        <v>0.007547169811320755</v>
      </c>
      <c r="AJ220" s="149"/>
      <c r="AK220" s="54"/>
    </row>
    <row r="221" spans="1:37" ht="30">
      <c r="A221" s="297"/>
      <c r="B221" s="227" t="s">
        <v>113</v>
      </c>
      <c r="C221" s="299">
        <v>2009</v>
      </c>
      <c r="D221" s="319"/>
      <c r="E221" s="54">
        <v>19</v>
      </c>
      <c r="F221" s="54">
        <v>6</v>
      </c>
      <c r="G221" s="54">
        <v>0</v>
      </c>
      <c r="H221" s="54">
        <v>2</v>
      </c>
      <c r="I221" s="54">
        <v>0</v>
      </c>
      <c r="J221" s="54">
        <v>3</v>
      </c>
      <c r="K221" s="54">
        <v>0</v>
      </c>
      <c r="L221" s="54">
        <v>1</v>
      </c>
      <c r="M221" s="54">
        <v>0</v>
      </c>
      <c r="N221" s="54">
        <v>1</v>
      </c>
      <c r="O221" s="54">
        <v>0</v>
      </c>
      <c r="P221" s="54">
        <v>1</v>
      </c>
      <c r="Q221" s="54">
        <v>0</v>
      </c>
      <c r="R221" s="54">
        <v>1</v>
      </c>
      <c r="S221" s="54">
        <v>0</v>
      </c>
      <c r="T221" s="54">
        <v>1</v>
      </c>
      <c r="U221" s="54">
        <v>0</v>
      </c>
      <c r="V221" s="54">
        <v>1</v>
      </c>
      <c r="W221" s="54">
        <v>2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149"/>
      <c r="AK221" s="54"/>
    </row>
    <row r="222" spans="1:37" ht="15">
      <c r="A222" s="297"/>
      <c r="B222" s="227" t="s">
        <v>128</v>
      </c>
      <c r="C222" s="299"/>
      <c r="D222" s="320"/>
      <c r="E222" s="54">
        <v>25621</v>
      </c>
      <c r="F222" s="153">
        <v>7760</v>
      </c>
      <c r="G222" s="153">
        <v>684</v>
      </c>
      <c r="H222" s="153">
        <v>362</v>
      </c>
      <c r="I222" s="153">
        <v>267</v>
      </c>
      <c r="J222" s="153">
        <v>1355</v>
      </c>
      <c r="K222" s="153">
        <v>173</v>
      </c>
      <c r="L222" s="153">
        <v>730</v>
      </c>
      <c r="M222" s="153">
        <v>693</v>
      </c>
      <c r="N222" s="153">
        <v>197</v>
      </c>
      <c r="O222" s="153">
        <v>259</v>
      </c>
      <c r="P222" s="153">
        <v>1959</v>
      </c>
      <c r="Q222" s="153">
        <v>196</v>
      </c>
      <c r="R222" s="153">
        <v>208</v>
      </c>
      <c r="S222" s="153">
        <v>1130</v>
      </c>
      <c r="T222" s="153">
        <v>354</v>
      </c>
      <c r="U222" s="153">
        <v>1261</v>
      </c>
      <c r="V222" s="153">
        <v>403</v>
      </c>
      <c r="W222" s="153">
        <v>315</v>
      </c>
      <c r="X222" s="153">
        <v>506</v>
      </c>
      <c r="Y222" s="153">
        <v>184</v>
      </c>
      <c r="Z222" s="153">
        <v>1702</v>
      </c>
      <c r="AA222" s="153">
        <v>1027</v>
      </c>
      <c r="AB222" s="153">
        <v>478</v>
      </c>
      <c r="AC222" s="153">
        <v>491</v>
      </c>
      <c r="AD222" s="153">
        <v>202</v>
      </c>
      <c r="AE222" s="153">
        <v>14</v>
      </c>
      <c r="AF222" s="153">
        <v>356</v>
      </c>
      <c r="AG222" s="153">
        <v>1483</v>
      </c>
      <c r="AH222" s="153">
        <v>4</v>
      </c>
      <c r="AI222" s="153">
        <v>534</v>
      </c>
      <c r="AJ222" s="149" t="s">
        <v>526</v>
      </c>
      <c r="AK222" s="54"/>
    </row>
    <row r="223" spans="1:37" ht="15">
      <c r="A223" s="297"/>
      <c r="B223" s="227" t="s">
        <v>102</v>
      </c>
      <c r="C223" s="299"/>
      <c r="D223" s="321"/>
      <c r="E223" s="178">
        <f>(E221/E222)*100%</f>
        <v>0.0007415791733343741</v>
      </c>
      <c r="F223" s="178">
        <f>(F221/F222)*100%</f>
        <v>0.0007731958762886598</v>
      </c>
      <c r="G223" s="178">
        <f aca="true" t="shared" si="57" ref="G223:AI223">(G221/G222)*100%</f>
        <v>0</v>
      </c>
      <c r="H223" s="178">
        <f t="shared" si="57"/>
        <v>0.0055248618784530384</v>
      </c>
      <c r="I223" s="178">
        <f t="shared" si="57"/>
        <v>0</v>
      </c>
      <c r="J223" s="178">
        <f t="shared" si="57"/>
        <v>0.002214022140221402</v>
      </c>
      <c r="K223" s="178">
        <f t="shared" si="57"/>
        <v>0</v>
      </c>
      <c r="L223" s="178">
        <f t="shared" si="57"/>
        <v>0.0013698630136986301</v>
      </c>
      <c r="M223" s="178">
        <f t="shared" si="57"/>
        <v>0</v>
      </c>
      <c r="N223" s="178">
        <f t="shared" si="57"/>
        <v>0.005076142131979695</v>
      </c>
      <c r="O223" s="178">
        <f t="shared" si="57"/>
        <v>0</v>
      </c>
      <c r="P223" s="178">
        <f t="shared" si="57"/>
        <v>0.0005104645227156713</v>
      </c>
      <c r="Q223" s="178">
        <f t="shared" si="57"/>
        <v>0</v>
      </c>
      <c r="R223" s="178">
        <f t="shared" si="57"/>
        <v>0.004807692307692308</v>
      </c>
      <c r="S223" s="178">
        <f t="shared" si="57"/>
        <v>0</v>
      </c>
      <c r="T223" s="178">
        <f t="shared" si="57"/>
        <v>0.002824858757062147</v>
      </c>
      <c r="U223" s="178">
        <f t="shared" si="57"/>
        <v>0</v>
      </c>
      <c r="V223" s="178">
        <f t="shared" si="57"/>
        <v>0.0024813895781637717</v>
      </c>
      <c r="W223" s="178">
        <f t="shared" si="57"/>
        <v>0.006349206349206349</v>
      </c>
      <c r="X223" s="178">
        <f t="shared" si="57"/>
        <v>0</v>
      </c>
      <c r="Y223" s="178">
        <f t="shared" si="57"/>
        <v>0</v>
      </c>
      <c r="Z223" s="178">
        <f t="shared" si="57"/>
        <v>0</v>
      </c>
      <c r="AA223" s="178">
        <f t="shared" si="57"/>
        <v>0</v>
      </c>
      <c r="AB223" s="178">
        <f t="shared" si="57"/>
        <v>0</v>
      </c>
      <c r="AC223" s="178">
        <f t="shared" si="57"/>
        <v>0</v>
      </c>
      <c r="AD223" s="178">
        <f t="shared" si="57"/>
        <v>0</v>
      </c>
      <c r="AE223" s="178">
        <f t="shared" si="57"/>
        <v>0</v>
      </c>
      <c r="AF223" s="178">
        <f t="shared" si="57"/>
        <v>0</v>
      </c>
      <c r="AG223" s="178">
        <f t="shared" si="57"/>
        <v>0</v>
      </c>
      <c r="AH223" s="178">
        <f t="shared" si="57"/>
        <v>0</v>
      </c>
      <c r="AI223" s="178">
        <f t="shared" si="57"/>
        <v>0</v>
      </c>
      <c r="AJ223" s="149"/>
      <c r="AK223" s="54"/>
    </row>
    <row r="224" spans="1:37" ht="30">
      <c r="A224" s="297"/>
      <c r="B224" s="222" t="s">
        <v>113</v>
      </c>
      <c r="C224" s="300">
        <v>2010</v>
      </c>
      <c r="D224" s="310"/>
      <c r="E224" s="54">
        <v>9</v>
      </c>
      <c r="F224" s="54">
        <v>3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1</v>
      </c>
      <c r="N224" s="54">
        <v>0</v>
      </c>
      <c r="O224" s="54">
        <v>1</v>
      </c>
      <c r="P224" s="54">
        <v>2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1</v>
      </c>
      <c r="AE224" s="54">
        <v>0</v>
      </c>
      <c r="AF224" s="54">
        <v>0</v>
      </c>
      <c r="AG224" s="54">
        <v>1</v>
      </c>
      <c r="AH224" s="54">
        <v>0</v>
      </c>
      <c r="AI224" s="54">
        <v>0</v>
      </c>
      <c r="AJ224" s="149"/>
      <c r="AK224" s="54"/>
    </row>
    <row r="225" spans="1:37" ht="15">
      <c r="A225" s="297"/>
      <c r="B225" s="222" t="s">
        <v>128</v>
      </c>
      <c r="C225" s="300"/>
      <c r="D225" s="313"/>
      <c r="E225" s="180">
        <v>14448</v>
      </c>
      <c r="F225" s="153">
        <v>6079</v>
      </c>
      <c r="G225" s="153">
        <v>268</v>
      </c>
      <c r="H225" s="153">
        <v>180</v>
      </c>
      <c r="I225" s="153">
        <v>176</v>
      </c>
      <c r="J225" s="153">
        <v>643</v>
      </c>
      <c r="K225" s="153">
        <v>74</v>
      </c>
      <c r="L225" s="153">
        <v>299</v>
      </c>
      <c r="M225" s="153">
        <v>409</v>
      </c>
      <c r="N225" s="153">
        <v>70</v>
      </c>
      <c r="O225" s="153">
        <v>137</v>
      </c>
      <c r="P225" s="153">
        <v>795</v>
      </c>
      <c r="Q225" s="153">
        <v>133</v>
      </c>
      <c r="R225" s="153">
        <v>74</v>
      </c>
      <c r="S225" s="153">
        <v>502</v>
      </c>
      <c r="T225" s="153">
        <v>138</v>
      </c>
      <c r="U225" s="153">
        <v>569</v>
      </c>
      <c r="V225" s="153">
        <v>186</v>
      </c>
      <c r="W225" s="153">
        <v>164</v>
      </c>
      <c r="X225" s="153">
        <v>160</v>
      </c>
      <c r="Y225" s="153">
        <v>87</v>
      </c>
      <c r="Z225" s="153">
        <v>764</v>
      </c>
      <c r="AA225" s="153">
        <v>353</v>
      </c>
      <c r="AB225" s="153">
        <v>157</v>
      </c>
      <c r="AC225" s="153">
        <v>206</v>
      </c>
      <c r="AD225" s="153">
        <v>113</v>
      </c>
      <c r="AE225" s="153">
        <v>1</v>
      </c>
      <c r="AF225" s="153">
        <v>211</v>
      </c>
      <c r="AG225" s="153">
        <v>889</v>
      </c>
      <c r="AH225" s="153">
        <v>259</v>
      </c>
      <c r="AI225" s="153">
        <v>319</v>
      </c>
      <c r="AJ225" s="149" t="s">
        <v>526</v>
      </c>
      <c r="AK225" s="54" t="s">
        <v>275</v>
      </c>
    </row>
    <row r="226" spans="1:37" ht="15">
      <c r="A226" s="298"/>
      <c r="B226" s="222" t="s">
        <v>102</v>
      </c>
      <c r="C226" s="300"/>
      <c r="D226" s="314"/>
      <c r="E226" s="178">
        <f>(E224/E225)*100%</f>
        <v>0.0006229235880398671</v>
      </c>
      <c r="F226" s="178">
        <f>(F224/F225)*100%</f>
        <v>0.0004935022207599934</v>
      </c>
      <c r="G226" s="178">
        <f aca="true" t="shared" si="58" ref="G226:AI226">(G224/G225)*100%</f>
        <v>0</v>
      </c>
      <c r="H226" s="178">
        <f t="shared" si="58"/>
        <v>0</v>
      </c>
      <c r="I226" s="178">
        <f t="shared" si="58"/>
        <v>0</v>
      </c>
      <c r="J226" s="178">
        <f t="shared" si="58"/>
        <v>0</v>
      </c>
      <c r="K226" s="178">
        <f t="shared" si="58"/>
        <v>0</v>
      </c>
      <c r="L226" s="178">
        <f t="shared" si="58"/>
        <v>0</v>
      </c>
      <c r="M226" s="178">
        <f t="shared" si="58"/>
        <v>0.0024449877750611247</v>
      </c>
      <c r="N226" s="178">
        <f t="shared" si="58"/>
        <v>0</v>
      </c>
      <c r="O226" s="178">
        <f t="shared" si="58"/>
        <v>0.0072992700729927005</v>
      </c>
      <c r="P226" s="178">
        <f t="shared" si="58"/>
        <v>0.0025157232704402514</v>
      </c>
      <c r="Q226" s="178">
        <f t="shared" si="58"/>
        <v>0</v>
      </c>
      <c r="R226" s="178">
        <f t="shared" si="58"/>
        <v>0</v>
      </c>
      <c r="S226" s="178">
        <f t="shared" si="58"/>
        <v>0</v>
      </c>
      <c r="T226" s="178">
        <f t="shared" si="58"/>
        <v>0</v>
      </c>
      <c r="U226" s="178">
        <f t="shared" si="58"/>
        <v>0</v>
      </c>
      <c r="V226" s="178">
        <f t="shared" si="58"/>
        <v>0</v>
      </c>
      <c r="W226" s="178">
        <f t="shared" si="58"/>
        <v>0</v>
      </c>
      <c r="X226" s="178">
        <f t="shared" si="58"/>
        <v>0</v>
      </c>
      <c r="Y226" s="178">
        <f t="shared" si="58"/>
        <v>0</v>
      </c>
      <c r="Z226" s="178">
        <f t="shared" si="58"/>
        <v>0</v>
      </c>
      <c r="AA226" s="178">
        <f t="shared" si="58"/>
        <v>0</v>
      </c>
      <c r="AB226" s="178">
        <f t="shared" si="58"/>
        <v>0</v>
      </c>
      <c r="AC226" s="178">
        <f t="shared" si="58"/>
        <v>0</v>
      </c>
      <c r="AD226" s="178">
        <f t="shared" si="58"/>
        <v>0.008849557522123894</v>
      </c>
      <c r="AE226" s="178">
        <f t="shared" si="58"/>
        <v>0</v>
      </c>
      <c r="AF226" s="178">
        <f t="shared" si="58"/>
        <v>0</v>
      </c>
      <c r="AG226" s="178">
        <f t="shared" si="58"/>
        <v>0.0011248593925759281</v>
      </c>
      <c r="AH226" s="178">
        <f t="shared" si="58"/>
        <v>0</v>
      </c>
      <c r="AI226" s="178">
        <f t="shared" si="58"/>
        <v>0</v>
      </c>
      <c r="AJ226" s="149"/>
      <c r="AK226" s="54"/>
    </row>
    <row r="227" spans="1:37" ht="90">
      <c r="A227" s="296" t="s">
        <v>784</v>
      </c>
      <c r="B227" s="227" t="s">
        <v>112</v>
      </c>
      <c r="C227" s="299">
        <v>2005</v>
      </c>
      <c r="D227" s="331" t="s">
        <v>537</v>
      </c>
      <c r="E227" s="153">
        <v>2252</v>
      </c>
      <c r="F227" s="153">
        <v>717</v>
      </c>
      <c r="G227" s="153">
        <v>67</v>
      </c>
      <c r="H227" s="153">
        <v>35</v>
      </c>
      <c r="I227" s="153">
        <v>32</v>
      </c>
      <c r="J227" s="153">
        <v>237</v>
      </c>
      <c r="K227" s="153">
        <v>25</v>
      </c>
      <c r="L227" s="153">
        <v>39</v>
      </c>
      <c r="M227" s="153">
        <v>68</v>
      </c>
      <c r="N227" s="153">
        <v>19</v>
      </c>
      <c r="O227" s="153">
        <v>7</v>
      </c>
      <c r="P227" s="153">
        <v>138</v>
      </c>
      <c r="Q227" s="153">
        <v>33</v>
      </c>
      <c r="R227" s="153">
        <v>30</v>
      </c>
      <c r="S227" s="153">
        <v>56</v>
      </c>
      <c r="T227" s="153">
        <v>20</v>
      </c>
      <c r="U227" s="153">
        <v>102</v>
      </c>
      <c r="V227" s="153">
        <v>36</v>
      </c>
      <c r="W227" s="153">
        <v>25</v>
      </c>
      <c r="X227" s="153">
        <v>32</v>
      </c>
      <c r="Y227" s="153">
        <v>17</v>
      </c>
      <c r="Z227" s="153">
        <v>130</v>
      </c>
      <c r="AA227" s="153">
        <v>60</v>
      </c>
      <c r="AB227" s="153">
        <v>34</v>
      </c>
      <c r="AC227" s="153">
        <v>35</v>
      </c>
      <c r="AD227" s="153">
        <v>23</v>
      </c>
      <c r="AE227" s="153">
        <v>0</v>
      </c>
      <c r="AF227" s="153">
        <v>47</v>
      </c>
      <c r="AG227" s="153">
        <v>124</v>
      </c>
      <c r="AH227" s="153">
        <v>0</v>
      </c>
      <c r="AI227" s="153">
        <v>50</v>
      </c>
      <c r="AJ227" s="149" t="s">
        <v>233</v>
      </c>
      <c r="AK227" s="149" t="s">
        <v>538</v>
      </c>
    </row>
    <row r="228" spans="1:37" ht="15">
      <c r="A228" s="297"/>
      <c r="B228" s="227" t="s">
        <v>111</v>
      </c>
      <c r="C228" s="299"/>
      <c r="D228" s="332"/>
      <c r="E228" s="153">
        <v>27453</v>
      </c>
      <c r="F228" s="153">
        <v>11818</v>
      </c>
      <c r="G228" s="153">
        <v>541</v>
      </c>
      <c r="H228" s="153">
        <v>229</v>
      </c>
      <c r="I228" s="153">
        <v>145</v>
      </c>
      <c r="J228" s="153">
        <v>2093</v>
      </c>
      <c r="K228" s="153">
        <v>107</v>
      </c>
      <c r="L228" s="153">
        <v>404</v>
      </c>
      <c r="M228" s="153">
        <v>384</v>
      </c>
      <c r="N228" s="153">
        <v>126</v>
      </c>
      <c r="O228" s="153">
        <v>125</v>
      </c>
      <c r="P228" s="153">
        <v>3124</v>
      </c>
      <c r="Q228" s="153">
        <v>129</v>
      </c>
      <c r="R228" s="153">
        <v>146</v>
      </c>
      <c r="S228" s="153">
        <v>690</v>
      </c>
      <c r="T228" s="153">
        <v>142</v>
      </c>
      <c r="U228" s="153">
        <v>1146</v>
      </c>
      <c r="V228" s="153">
        <v>271</v>
      </c>
      <c r="W228" s="153">
        <v>148</v>
      </c>
      <c r="X228" s="153">
        <v>397</v>
      </c>
      <c r="Y228" s="153">
        <v>133</v>
      </c>
      <c r="Z228" s="153">
        <v>2351</v>
      </c>
      <c r="AA228" s="153">
        <v>501</v>
      </c>
      <c r="AB228" s="153">
        <v>212</v>
      </c>
      <c r="AC228" s="153">
        <v>253</v>
      </c>
      <c r="AD228" s="153">
        <v>64</v>
      </c>
      <c r="AE228" s="153">
        <v>0</v>
      </c>
      <c r="AF228" s="153">
        <v>229</v>
      </c>
      <c r="AG228" s="153">
        <v>1141</v>
      </c>
      <c r="AH228" s="153">
        <v>0</v>
      </c>
      <c r="AI228" s="153">
        <v>404</v>
      </c>
      <c r="AJ228" s="154" t="s">
        <v>233</v>
      </c>
      <c r="AK228" s="54"/>
    </row>
    <row r="229" spans="1:37" ht="15">
      <c r="A229" s="297"/>
      <c r="B229" s="227" t="s">
        <v>102</v>
      </c>
      <c r="C229" s="299"/>
      <c r="D229" s="333"/>
      <c r="E229" s="178">
        <f>(E227/E228)*100%</f>
        <v>0.08203110771136124</v>
      </c>
      <c r="F229" s="178">
        <f aca="true" t="shared" si="59" ref="F229:AI229">(F227/F228)*100%</f>
        <v>0.060670164156371637</v>
      </c>
      <c r="G229" s="178">
        <f t="shared" si="59"/>
        <v>0.12384473197781885</v>
      </c>
      <c r="H229" s="178">
        <f t="shared" si="59"/>
        <v>0.15283842794759825</v>
      </c>
      <c r="I229" s="178">
        <f t="shared" si="59"/>
        <v>0.2206896551724138</v>
      </c>
      <c r="J229" s="178">
        <f t="shared" si="59"/>
        <v>0.11323459149546106</v>
      </c>
      <c r="K229" s="178">
        <f t="shared" si="59"/>
        <v>0.2336448598130841</v>
      </c>
      <c r="L229" s="178">
        <f t="shared" si="59"/>
        <v>0.09653465346534654</v>
      </c>
      <c r="M229" s="178">
        <f t="shared" si="59"/>
        <v>0.17708333333333334</v>
      </c>
      <c r="N229" s="178">
        <f t="shared" si="59"/>
        <v>0.15079365079365079</v>
      </c>
      <c r="O229" s="178">
        <f t="shared" si="59"/>
        <v>0.056</v>
      </c>
      <c r="P229" s="178">
        <f t="shared" si="59"/>
        <v>0.0441741357234315</v>
      </c>
      <c r="Q229" s="178">
        <f t="shared" si="59"/>
        <v>0.2558139534883721</v>
      </c>
      <c r="R229" s="178">
        <f t="shared" si="59"/>
        <v>0.2054794520547945</v>
      </c>
      <c r="S229" s="178">
        <f t="shared" si="59"/>
        <v>0.08115942028985507</v>
      </c>
      <c r="T229" s="178">
        <f t="shared" si="59"/>
        <v>0.14084507042253522</v>
      </c>
      <c r="U229" s="178">
        <f t="shared" si="59"/>
        <v>0.08900523560209424</v>
      </c>
      <c r="V229" s="178">
        <f t="shared" si="59"/>
        <v>0.13284132841328414</v>
      </c>
      <c r="W229" s="178">
        <f t="shared" si="59"/>
        <v>0.16891891891891891</v>
      </c>
      <c r="X229" s="178">
        <f t="shared" si="59"/>
        <v>0.08060453400503778</v>
      </c>
      <c r="Y229" s="178">
        <f t="shared" si="59"/>
        <v>0.12781954887218044</v>
      </c>
      <c r="Z229" s="178">
        <f t="shared" si="59"/>
        <v>0.05529561888558061</v>
      </c>
      <c r="AA229" s="178">
        <f t="shared" si="59"/>
        <v>0.11976047904191617</v>
      </c>
      <c r="AB229" s="178">
        <f t="shared" si="59"/>
        <v>0.16037735849056603</v>
      </c>
      <c r="AC229" s="178">
        <f t="shared" si="59"/>
        <v>0.1383399209486166</v>
      </c>
      <c r="AD229" s="178">
        <f t="shared" si="59"/>
        <v>0.359375</v>
      </c>
      <c r="AE229" s="178">
        <v>0</v>
      </c>
      <c r="AF229" s="178">
        <f t="shared" si="59"/>
        <v>0.2052401746724891</v>
      </c>
      <c r="AG229" s="178">
        <f t="shared" si="59"/>
        <v>0.10867659947414549</v>
      </c>
      <c r="AH229" s="178">
        <v>0</v>
      </c>
      <c r="AI229" s="178">
        <f t="shared" si="59"/>
        <v>0.12376237623762376</v>
      </c>
      <c r="AJ229" s="149"/>
      <c r="AK229" s="54"/>
    </row>
    <row r="230" spans="1:37" ht="90">
      <c r="A230" s="297"/>
      <c r="B230" s="222" t="s">
        <v>112</v>
      </c>
      <c r="C230" s="300">
        <v>2006</v>
      </c>
      <c r="D230" s="304" t="s">
        <v>539</v>
      </c>
      <c r="E230" s="153">
        <v>1327</v>
      </c>
      <c r="F230" s="153">
        <v>142</v>
      </c>
      <c r="G230" s="153">
        <v>51</v>
      </c>
      <c r="H230" s="153">
        <v>32</v>
      </c>
      <c r="I230" s="153">
        <v>16</v>
      </c>
      <c r="J230" s="153">
        <v>117</v>
      </c>
      <c r="K230" s="153">
        <v>9</v>
      </c>
      <c r="L230" s="153">
        <v>53</v>
      </c>
      <c r="M230" s="153">
        <v>57</v>
      </c>
      <c r="N230" s="153">
        <v>10</v>
      </c>
      <c r="O230" s="153">
        <v>9</v>
      </c>
      <c r="P230" s="153">
        <v>128</v>
      </c>
      <c r="Q230" s="153">
        <v>16</v>
      </c>
      <c r="R230" s="153">
        <v>12</v>
      </c>
      <c r="S230" s="153">
        <v>70</v>
      </c>
      <c r="T230" s="153">
        <v>10</v>
      </c>
      <c r="U230" s="153">
        <v>83</v>
      </c>
      <c r="V230" s="153">
        <v>33</v>
      </c>
      <c r="W230" s="153">
        <v>17</v>
      </c>
      <c r="X230" s="153">
        <v>28</v>
      </c>
      <c r="Y230" s="153">
        <v>11</v>
      </c>
      <c r="Z230" s="153">
        <v>141</v>
      </c>
      <c r="AA230" s="153">
        <v>49</v>
      </c>
      <c r="AB230" s="153">
        <v>17</v>
      </c>
      <c r="AC230" s="153">
        <v>30</v>
      </c>
      <c r="AD230" s="153">
        <v>21</v>
      </c>
      <c r="AE230" s="153">
        <v>0</v>
      </c>
      <c r="AF230" s="153">
        <v>34</v>
      </c>
      <c r="AG230" s="153">
        <v>88</v>
      </c>
      <c r="AH230" s="153">
        <v>0</v>
      </c>
      <c r="AI230" s="153">
        <v>36</v>
      </c>
      <c r="AJ230" s="181" t="s">
        <v>233</v>
      </c>
      <c r="AK230" s="149" t="s">
        <v>540</v>
      </c>
    </row>
    <row r="231" spans="1:37" ht="15">
      <c r="A231" s="297"/>
      <c r="B231" s="222" t="s">
        <v>111</v>
      </c>
      <c r="C231" s="300"/>
      <c r="D231" s="324"/>
      <c r="E231" s="54">
        <v>23635</v>
      </c>
      <c r="F231" s="153">
        <v>7355</v>
      </c>
      <c r="G231" s="153">
        <v>661</v>
      </c>
      <c r="H231" s="153">
        <v>294</v>
      </c>
      <c r="I231" s="153">
        <v>266</v>
      </c>
      <c r="J231" s="153">
        <v>1065</v>
      </c>
      <c r="K231" s="153">
        <v>139</v>
      </c>
      <c r="L231" s="153">
        <v>649</v>
      </c>
      <c r="M231" s="153">
        <v>621</v>
      </c>
      <c r="N231" s="153">
        <v>202</v>
      </c>
      <c r="O231" s="153">
        <v>181</v>
      </c>
      <c r="P231" s="153">
        <v>1897</v>
      </c>
      <c r="Q231" s="153">
        <v>226</v>
      </c>
      <c r="R231" s="153">
        <v>277</v>
      </c>
      <c r="S231" s="153">
        <v>952</v>
      </c>
      <c r="T231" s="153">
        <v>306</v>
      </c>
      <c r="U231" s="153">
        <v>1259</v>
      </c>
      <c r="V231" s="153">
        <v>409</v>
      </c>
      <c r="W231" s="153">
        <v>239</v>
      </c>
      <c r="X231" s="153">
        <v>513</v>
      </c>
      <c r="Y231" s="153">
        <v>230</v>
      </c>
      <c r="Z231" s="153">
        <v>1881</v>
      </c>
      <c r="AA231" s="153">
        <v>726</v>
      </c>
      <c r="AB231" s="153">
        <v>396</v>
      </c>
      <c r="AC231" s="153">
        <v>365</v>
      </c>
      <c r="AD231" s="153">
        <v>191</v>
      </c>
      <c r="AE231" s="153">
        <v>0</v>
      </c>
      <c r="AF231" s="153">
        <v>430</v>
      </c>
      <c r="AG231" s="153">
        <v>1260</v>
      </c>
      <c r="AH231" s="153">
        <v>0</v>
      </c>
      <c r="AI231" s="153">
        <v>576</v>
      </c>
      <c r="AJ231" s="154" t="s">
        <v>233</v>
      </c>
      <c r="AK231" s="54"/>
    </row>
    <row r="232" spans="1:37" ht="15">
      <c r="A232" s="297"/>
      <c r="B232" s="222" t="s">
        <v>102</v>
      </c>
      <c r="C232" s="300"/>
      <c r="D232" s="325"/>
      <c r="E232" s="178">
        <f aca="true" t="shared" si="60" ref="E232:J232">(E230/E231)*100%</f>
        <v>0.0561455468584726</v>
      </c>
      <c r="F232" s="178">
        <f t="shared" si="60"/>
        <v>0.01930659415363698</v>
      </c>
      <c r="G232" s="178">
        <f t="shared" si="60"/>
        <v>0.07715582450832073</v>
      </c>
      <c r="H232" s="178">
        <f t="shared" si="60"/>
        <v>0.10884353741496598</v>
      </c>
      <c r="I232" s="178">
        <f t="shared" si="60"/>
        <v>0.06015037593984962</v>
      </c>
      <c r="J232" s="178">
        <f t="shared" si="60"/>
        <v>0.10985915492957747</v>
      </c>
      <c r="K232" s="178">
        <f aca="true" t="shared" si="61" ref="K232:AI232">(K230/K231)*100%</f>
        <v>0.06474820143884892</v>
      </c>
      <c r="L232" s="178">
        <f t="shared" si="61"/>
        <v>0.08166409861325115</v>
      </c>
      <c r="M232" s="178">
        <f t="shared" si="61"/>
        <v>0.09178743961352658</v>
      </c>
      <c r="N232" s="178">
        <f t="shared" si="61"/>
        <v>0.04950495049504951</v>
      </c>
      <c r="O232" s="178">
        <f t="shared" si="61"/>
        <v>0.049723756906077346</v>
      </c>
      <c r="P232" s="178">
        <f t="shared" si="61"/>
        <v>0.06747496046389036</v>
      </c>
      <c r="Q232" s="178">
        <f t="shared" si="61"/>
        <v>0.07079646017699115</v>
      </c>
      <c r="R232" s="178">
        <f t="shared" si="61"/>
        <v>0.04332129963898917</v>
      </c>
      <c r="S232" s="178">
        <f t="shared" si="61"/>
        <v>0.07352941176470588</v>
      </c>
      <c r="T232" s="178">
        <f t="shared" si="61"/>
        <v>0.032679738562091505</v>
      </c>
      <c r="U232" s="178">
        <f t="shared" si="61"/>
        <v>0.0659253375694996</v>
      </c>
      <c r="V232" s="178">
        <f t="shared" si="61"/>
        <v>0.08068459657701711</v>
      </c>
      <c r="W232" s="178">
        <f t="shared" si="61"/>
        <v>0.07112970711297072</v>
      </c>
      <c r="X232" s="178">
        <f t="shared" si="61"/>
        <v>0.05458089668615984</v>
      </c>
      <c r="Y232" s="178">
        <f t="shared" si="61"/>
        <v>0.04782608695652174</v>
      </c>
      <c r="Z232" s="178">
        <f t="shared" si="61"/>
        <v>0.07496012759170653</v>
      </c>
      <c r="AA232" s="178">
        <f t="shared" si="61"/>
        <v>0.0674931129476584</v>
      </c>
      <c r="AB232" s="178">
        <f t="shared" si="61"/>
        <v>0.04292929292929293</v>
      </c>
      <c r="AC232" s="178">
        <f t="shared" si="61"/>
        <v>0.0821917808219178</v>
      </c>
      <c r="AD232" s="178">
        <f t="shared" si="61"/>
        <v>0.1099476439790576</v>
      </c>
      <c r="AE232" s="178">
        <v>0</v>
      </c>
      <c r="AF232" s="178">
        <f t="shared" si="61"/>
        <v>0.07906976744186046</v>
      </c>
      <c r="AG232" s="178">
        <f t="shared" si="61"/>
        <v>0.06984126984126984</v>
      </c>
      <c r="AH232" s="178">
        <v>0</v>
      </c>
      <c r="AI232" s="178">
        <f t="shared" si="61"/>
        <v>0.0625</v>
      </c>
      <c r="AJ232" s="149"/>
      <c r="AK232" s="54"/>
    </row>
    <row r="233" spans="1:37" ht="90">
      <c r="A233" s="297"/>
      <c r="B233" s="227" t="s">
        <v>112</v>
      </c>
      <c r="C233" s="299">
        <v>2007</v>
      </c>
      <c r="D233" s="331" t="s">
        <v>541</v>
      </c>
      <c r="E233" s="153">
        <v>1690</v>
      </c>
      <c r="F233" s="153">
        <v>609</v>
      </c>
      <c r="G233" s="153">
        <v>46</v>
      </c>
      <c r="H233" s="153">
        <v>24</v>
      </c>
      <c r="I233" s="153">
        <v>26</v>
      </c>
      <c r="J233" s="153">
        <v>107</v>
      </c>
      <c r="K233" s="153">
        <v>1</v>
      </c>
      <c r="L233" s="153">
        <v>30</v>
      </c>
      <c r="M233" s="153">
        <v>63</v>
      </c>
      <c r="N233" s="153">
        <v>14</v>
      </c>
      <c r="O233" s="153">
        <v>11</v>
      </c>
      <c r="P233" s="153">
        <v>117</v>
      </c>
      <c r="Q233" s="153">
        <v>11</v>
      </c>
      <c r="R233" s="153">
        <v>6</v>
      </c>
      <c r="S233" s="153">
        <v>47</v>
      </c>
      <c r="T233" s="153">
        <v>16</v>
      </c>
      <c r="U233" s="153">
        <v>78</v>
      </c>
      <c r="V233" s="153">
        <v>26</v>
      </c>
      <c r="W233" s="153">
        <v>25</v>
      </c>
      <c r="X233" s="153">
        <v>25</v>
      </c>
      <c r="Y233" s="153">
        <v>16</v>
      </c>
      <c r="Z233" s="153">
        <v>116</v>
      </c>
      <c r="AA233" s="153">
        <v>42</v>
      </c>
      <c r="AB233" s="153">
        <v>19</v>
      </c>
      <c r="AC233" s="153">
        <v>32</v>
      </c>
      <c r="AD233" s="153">
        <v>17</v>
      </c>
      <c r="AE233" s="153">
        <v>0</v>
      </c>
      <c r="AF233" s="153">
        <v>33</v>
      </c>
      <c r="AG233" s="153">
        <v>95</v>
      </c>
      <c r="AH233" s="153">
        <v>0</v>
      </c>
      <c r="AI233" s="153">
        <v>30</v>
      </c>
      <c r="AJ233" s="181" t="s">
        <v>233</v>
      </c>
      <c r="AK233" s="149" t="s">
        <v>542</v>
      </c>
    </row>
    <row r="234" spans="1:37" ht="15">
      <c r="A234" s="297"/>
      <c r="B234" s="227" t="s">
        <v>111</v>
      </c>
      <c r="C234" s="299"/>
      <c r="D234" s="332"/>
      <c r="E234" s="54">
        <v>21725</v>
      </c>
      <c r="F234" s="153">
        <v>6852</v>
      </c>
      <c r="G234" s="153">
        <v>599</v>
      </c>
      <c r="H234" s="153">
        <v>336</v>
      </c>
      <c r="I234" s="153">
        <v>278</v>
      </c>
      <c r="J234" s="153">
        <v>1199</v>
      </c>
      <c r="K234" s="153">
        <v>141</v>
      </c>
      <c r="L234" s="153">
        <v>508</v>
      </c>
      <c r="M234" s="153">
        <v>701</v>
      </c>
      <c r="N234" s="153">
        <v>178</v>
      </c>
      <c r="O234" s="153">
        <v>171</v>
      </c>
      <c r="P234" s="153">
        <v>1829</v>
      </c>
      <c r="Q234" s="153">
        <v>214</v>
      </c>
      <c r="R234" s="153">
        <v>180</v>
      </c>
      <c r="S234" s="153">
        <v>879</v>
      </c>
      <c r="T234" s="153">
        <v>293</v>
      </c>
      <c r="U234" s="153">
        <v>1083</v>
      </c>
      <c r="V234" s="153">
        <v>267</v>
      </c>
      <c r="W234" s="153">
        <v>295</v>
      </c>
      <c r="X234" s="153">
        <v>386</v>
      </c>
      <c r="Y234" s="153">
        <v>201</v>
      </c>
      <c r="Z234" s="153">
        <v>1718</v>
      </c>
      <c r="AA234" s="153">
        <v>542</v>
      </c>
      <c r="AB234" s="153">
        <v>266</v>
      </c>
      <c r="AC234" s="153">
        <v>440</v>
      </c>
      <c r="AD234" s="153">
        <v>225</v>
      </c>
      <c r="AE234" s="153">
        <v>0</v>
      </c>
      <c r="AF234" s="153">
        <v>344</v>
      </c>
      <c r="AG234" s="153">
        <v>1012</v>
      </c>
      <c r="AH234" s="153">
        <v>0</v>
      </c>
      <c r="AI234" s="153">
        <v>520</v>
      </c>
      <c r="AJ234" s="154" t="s">
        <v>233</v>
      </c>
      <c r="AK234" s="54"/>
    </row>
    <row r="235" spans="1:37" ht="15">
      <c r="A235" s="297"/>
      <c r="B235" s="227" t="s">
        <v>102</v>
      </c>
      <c r="C235" s="299"/>
      <c r="D235" s="333"/>
      <c r="E235" s="178">
        <f>(E233/E234)*100%</f>
        <v>0.07779056386651323</v>
      </c>
      <c r="F235" s="178">
        <f>(F233/F234)*100%</f>
        <v>0.08887915936952714</v>
      </c>
      <c r="G235" s="178">
        <f aca="true" t="shared" si="62" ref="G235:AI235">(G233/G234)*100%</f>
        <v>0.07679465776293823</v>
      </c>
      <c r="H235" s="178">
        <f t="shared" si="62"/>
        <v>0.07142857142857142</v>
      </c>
      <c r="I235" s="178">
        <f t="shared" si="62"/>
        <v>0.09352517985611511</v>
      </c>
      <c r="J235" s="178">
        <f t="shared" si="62"/>
        <v>0.08924103419516263</v>
      </c>
      <c r="K235" s="178">
        <f t="shared" si="62"/>
        <v>0.0070921985815602835</v>
      </c>
      <c r="L235" s="178">
        <f t="shared" si="62"/>
        <v>0.05905511811023622</v>
      </c>
      <c r="M235" s="178">
        <f t="shared" si="62"/>
        <v>0.0898716119828816</v>
      </c>
      <c r="N235" s="178">
        <f t="shared" si="62"/>
        <v>0.07865168539325842</v>
      </c>
      <c r="O235" s="178">
        <f t="shared" si="62"/>
        <v>0.06432748538011696</v>
      </c>
      <c r="P235" s="178">
        <f t="shared" si="62"/>
        <v>0.06396938217605248</v>
      </c>
      <c r="Q235" s="178">
        <f t="shared" si="62"/>
        <v>0.0514018691588785</v>
      </c>
      <c r="R235" s="178">
        <f t="shared" si="62"/>
        <v>0.03333333333333333</v>
      </c>
      <c r="S235" s="178">
        <f t="shared" si="62"/>
        <v>0.053469852104664393</v>
      </c>
      <c r="T235" s="178">
        <f t="shared" si="62"/>
        <v>0.05460750853242321</v>
      </c>
      <c r="U235" s="178">
        <f t="shared" si="62"/>
        <v>0.07202216066481995</v>
      </c>
      <c r="V235" s="178">
        <f t="shared" si="62"/>
        <v>0.09737827715355805</v>
      </c>
      <c r="W235" s="178">
        <f t="shared" si="62"/>
        <v>0.0847457627118644</v>
      </c>
      <c r="X235" s="178">
        <f t="shared" si="62"/>
        <v>0.06476683937823834</v>
      </c>
      <c r="Y235" s="178">
        <f t="shared" si="62"/>
        <v>0.07960199004975124</v>
      </c>
      <c r="Z235" s="178">
        <f t="shared" si="62"/>
        <v>0.06752037252619325</v>
      </c>
      <c r="AA235" s="178">
        <f t="shared" si="62"/>
        <v>0.07749077490774908</v>
      </c>
      <c r="AB235" s="178">
        <f t="shared" si="62"/>
        <v>0.07142857142857142</v>
      </c>
      <c r="AC235" s="178">
        <f t="shared" si="62"/>
        <v>0.07272727272727272</v>
      </c>
      <c r="AD235" s="178">
        <f t="shared" si="62"/>
        <v>0.07555555555555556</v>
      </c>
      <c r="AE235" s="178">
        <v>0</v>
      </c>
      <c r="AF235" s="178">
        <f t="shared" si="62"/>
        <v>0.09593023255813954</v>
      </c>
      <c r="AG235" s="178">
        <f t="shared" si="62"/>
        <v>0.09387351778656126</v>
      </c>
      <c r="AH235" s="178">
        <v>0</v>
      </c>
      <c r="AI235" s="178">
        <f t="shared" si="62"/>
        <v>0.057692307692307696</v>
      </c>
      <c r="AJ235" s="149"/>
      <c r="AK235" s="54"/>
    </row>
    <row r="236" spans="1:37" ht="30">
      <c r="A236" s="297"/>
      <c r="B236" s="222" t="s">
        <v>112</v>
      </c>
      <c r="C236" s="300">
        <v>2008</v>
      </c>
      <c r="D236" s="328">
        <f>(62715/715453)*100</f>
        <v>8.765774970543138</v>
      </c>
      <c r="E236" s="153">
        <v>1880</v>
      </c>
      <c r="F236" s="153">
        <v>686</v>
      </c>
      <c r="G236" s="153">
        <v>58</v>
      </c>
      <c r="H236" s="153">
        <v>39</v>
      </c>
      <c r="I236" s="153">
        <v>23</v>
      </c>
      <c r="J236" s="153">
        <v>66</v>
      </c>
      <c r="K236" s="153">
        <v>9</v>
      </c>
      <c r="L236" s="153">
        <v>32</v>
      </c>
      <c r="M236" s="153">
        <v>48</v>
      </c>
      <c r="N236" s="153">
        <v>8</v>
      </c>
      <c r="O236" s="153">
        <v>7</v>
      </c>
      <c r="P236" s="153">
        <v>118</v>
      </c>
      <c r="Q236" s="153">
        <v>14</v>
      </c>
      <c r="R236" s="153">
        <v>8</v>
      </c>
      <c r="S236" s="153">
        <v>88</v>
      </c>
      <c r="T236" s="153">
        <v>23</v>
      </c>
      <c r="U236" s="153">
        <v>108</v>
      </c>
      <c r="V236" s="153">
        <v>29</v>
      </c>
      <c r="W236" s="153">
        <v>35</v>
      </c>
      <c r="X236" s="153">
        <v>35</v>
      </c>
      <c r="Y236" s="153">
        <v>7</v>
      </c>
      <c r="Z236" s="153">
        <v>95</v>
      </c>
      <c r="AA236" s="153">
        <v>67</v>
      </c>
      <c r="AB236" s="153">
        <v>28</v>
      </c>
      <c r="AC236" s="153">
        <v>32</v>
      </c>
      <c r="AD236" s="153">
        <v>14</v>
      </c>
      <c r="AE236" s="153">
        <v>5</v>
      </c>
      <c r="AF236" s="153">
        <v>34</v>
      </c>
      <c r="AG236" s="153">
        <v>116</v>
      </c>
      <c r="AH236" s="153">
        <v>10</v>
      </c>
      <c r="AI236" s="153">
        <v>38</v>
      </c>
      <c r="AJ236" s="149" t="s">
        <v>265</v>
      </c>
      <c r="AK236" s="149"/>
    </row>
    <row r="237" spans="1:37" ht="15">
      <c r="A237" s="297"/>
      <c r="B237" s="222" t="s">
        <v>111</v>
      </c>
      <c r="C237" s="300"/>
      <c r="D237" s="329"/>
      <c r="E237" s="54">
        <v>26011</v>
      </c>
      <c r="F237" s="153">
        <v>8089</v>
      </c>
      <c r="G237" s="153">
        <v>752</v>
      </c>
      <c r="H237" s="153">
        <v>400</v>
      </c>
      <c r="I237" s="153">
        <v>283</v>
      </c>
      <c r="J237" s="153">
        <v>1057</v>
      </c>
      <c r="K237" s="153">
        <v>165</v>
      </c>
      <c r="L237" s="153">
        <v>673</v>
      </c>
      <c r="M237" s="153">
        <v>759</v>
      </c>
      <c r="N237" s="153">
        <v>193</v>
      </c>
      <c r="O237" s="153">
        <v>237</v>
      </c>
      <c r="P237" s="153">
        <v>2015</v>
      </c>
      <c r="Q237" s="153">
        <v>217</v>
      </c>
      <c r="R237" s="153">
        <v>210</v>
      </c>
      <c r="S237" s="153">
        <v>1196</v>
      </c>
      <c r="T237" s="153">
        <v>329</v>
      </c>
      <c r="U237" s="153">
        <v>1325</v>
      </c>
      <c r="V237" s="153">
        <v>348</v>
      </c>
      <c r="W237" s="153">
        <v>304</v>
      </c>
      <c r="X237" s="153">
        <v>519</v>
      </c>
      <c r="Y237" s="153">
        <v>196</v>
      </c>
      <c r="Z237" s="153">
        <v>1793</v>
      </c>
      <c r="AA237" s="153">
        <v>952</v>
      </c>
      <c r="AB237" s="153">
        <v>507</v>
      </c>
      <c r="AC237" s="153">
        <v>529</v>
      </c>
      <c r="AD237" s="153">
        <v>216</v>
      </c>
      <c r="AE237" s="153">
        <v>18</v>
      </c>
      <c r="AF237" s="153">
        <v>424</v>
      </c>
      <c r="AG237" s="153">
        <v>1641</v>
      </c>
      <c r="AH237" s="153">
        <v>134</v>
      </c>
      <c r="AI237" s="153">
        <v>530</v>
      </c>
      <c r="AJ237" s="154" t="s">
        <v>233</v>
      </c>
      <c r="AK237" s="54"/>
    </row>
    <row r="238" spans="1:37" ht="15">
      <c r="A238" s="297"/>
      <c r="B238" s="222" t="s">
        <v>102</v>
      </c>
      <c r="C238" s="300"/>
      <c r="D238" s="330"/>
      <c r="E238" s="178">
        <f>(E236/E237)*100%</f>
        <v>0.07227711352889163</v>
      </c>
      <c r="F238" s="178">
        <f aca="true" t="shared" si="63" ref="F238:AI238">(F236/F237)*100%</f>
        <v>0.08480652738286562</v>
      </c>
      <c r="G238" s="178">
        <f t="shared" si="63"/>
        <v>0.07712765957446809</v>
      </c>
      <c r="H238" s="178">
        <f t="shared" si="63"/>
        <v>0.0975</v>
      </c>
      <c r="I238" s="178">
        <f t="shared" si="63"/>
        <v>0.0812720848056537</v>
      </c>
      <c r="J238" s="178">
        <f t="shared" si="63"/>
        <v>0.06244087038789026</v>
      </c>
      <c r="K238" s="178">
        <f t="shared" si="63"/>
        <v>0.05454545454545454</v>
      </c>
      <c r="L238" s="178">
        <f t="shared" si="63"/>
        <v>0.0475482912332838</v>
      </c>
      <c r="M238" s="178">
        <f t="shared" si="63"/>
        <v>0.06324110671936758</v>
      </c>
      <c r="N238" s="178">
        <f t="shared" si="63"/>
        <v>0.04145077720207254</v>
      </c>
      <c r="O238" s="178">
        <f t="shared" si="63"/>
        <v>0.029535864978902954</v>
      </c>
      <c r="P238" s="178">
        <f t="shared" si="63"/>
        <v>0.058560794044665014</v>
      </c>
      <c r="Q238" s="178">
        <f t="shared" si="63"/>
        <v>0.06451612903225806</v>
      </c>
      <c r="R238" s="178">
        <f t="shared" si="63"/>
        <v>0.0380952380952381</v>
      </c>
      <c r="S238" s="178">
        <f t="shared" si="63"/>
        <v>0.07357859531772576</v>
      </c>
      <c r="T238" s="178">
        <f t="shared" si="63"/>
        <v>0.06990881458966565</v>
      </c>
      <c r="U238" s="178">
        <f t="shared" si="63"/>
        <v>0.08150943396226415</v>
      </c>
      <c r="V238" s="178">
        <f t="shared" si="63"/>
        <v>0.08333333333333333</v>
      </c>
      <c r="W238" s="178">
        <f t="shared" si="63"/>
        <v>0.11513157894736842</v>
      </c>
      <c r="X238" s="178">
        <f t="shared" si="63"/>
        <v>0.0674373795761079</v>
      </c>
      <c r="Y238" s="178">
        <f t="shared" si="63"/>
        <v>0.03571428571428571</v>
      </c>
      <c r="Z238" s="178">
        <f t="shared" si="63"/>
        <v>0.05298382598996096</v>
      </c>
      <c r="AA238" s="178">
        <f t="shared" si="63"/>
        <v>0.0703781512605042</v>
      </c>
      <c r="AB238" s="178">
        <f t="shared" si="63"/>
        <v>0.055226824457593686</v>
      </c>
      <c r="AC238" s="178">
        <f t="shared" si="63"/>
        <v>0.06049149338374291</v>
      </c>
      <c r="AD238" s="178">
        <f t="shared" si="63"/>
        <v>0.06481481481481481</v>
      </c>
      <c r="AE238" s="178">
        <f t="shared" si="63"/>
        <v>0.2777777777777778</v>
      </c>
      <c r="AF238" s="178">
        <f t="shared" si="63"/>
        <v>0.08018867924528301</v>
      </c>
      <c r="AG238" s="178">
        <f t="shared" si="63"/>
        <v>0.07068860450944546</v>
      </c>
      <c r="AH238" s="178">
        <f t="shared" si="63"/>
        <v>0.07462686567164178</v>
      </c>
      <c r="AI238" s="178">
        <f t="shared" si="63"/>
        <v>0.07169811320754717</v>
      </c>
      <c r="AJ238" s="149"/>
      <c r="AK238" s="54"/>
    </row>
    <row r="239" spans="1:37" ht="30">
      <c r="A239" s="297"/>
      <c r="B239" s="227" t="s">
        <v>112</v>
      </c>
      <c r="C239" s="299">
        <v>2009</v>
      </c>
      <c r="D239" s="319"/>
      <c r="E239" s="153">
        <v>1353</v>
      </c>
      <c r="F239" s="153">
        <v>770</v>
      </c>
      <c r="G239" s="153">
        <v>19</v>
      </c>
      <c r="H239" s="153">
        <v>5</v>
      </c>
      <c r="I239" s="153">
        <v>2</v>
      </c>
      <c r="J239" s="153">
        <v>53</v>
      </c>
      <c r="K239" s="153">
        <v>2</v>
      </c>
      <c r="L239" s="153">
        <v>4</v>
      </c>
      <c r="M239" s="153">
        <v>5</v>
      </c>
      <c r="N239" s="153">
        <v>3</v>
      </c>
      <c r="O239" s="153">
        <v>3</v>
      </c>
      <c r="P239" s="153">
        <v>184</v>
      </c>
      <c r="Q239" s="153">
        <v>2</v>
      </c>
      <c r="R239" s="153">
        <v>3</v>
      </c>
      <c r="S239" s="153">
        <v>25</v>
      </c>
      <c r="T239" s="153">
        <v>6</v>
      </c>
      <c r="U239" s="153">
        <v>23</v>
      </c>
      <c r="V239" s="153">
        <v>3</v>
      </c>
      <c r="W239" s="153">
        <v>3</v>
      </c>
      <c r="X239" s="153">
        <v>8</v>
      </c>
      <c r="Y239" s="153">
        <v>5</v>
      </c>
      <c r="Z239" s="153">
        <v>146</v>
      </c>
      <c r="AA239" s="153">
        <v>12</v>
      </c>
      <c r="AB239" s="153">
        <v>3</v>
      </c>
      <c r="AC239" s="153">
        <v>4</v>
      </c>
      <c r="AD239" s="153">
        <v>9</v>
      </c>
      <c r="AE239" s="153">
        <v>5</v>
      </c>
      <c r="AF239" s="153">
        <v>5</v>
      </c>
      <c r="AG239" s="153">
        <v>32</v>
      </c>
      <c r="AH239" s="153">
        <v>2</v>
      </c>
      <c r="AI239" s="153">
        <v>7</v>
      </c>
      <c r="AJ239" s="149" t="s">
        <v>265</v>
      </c>
      <c r="AK239" s="149"/>
    </row>
    <row r="240" spans="1:37" ht="45">
      <c r="A240" s="297"/>
      <c r="B240" s="227" t="s">
        <v>111</v>
      </c>
      <c r="C240" s="299"/>
      <c r="D240" s="320"/>
      <c r="E240" s="54">
        <v>25620</v>
      </c>
      <c r="F240" s="153">
        <v>7760</v>
      </c>
      <c r="G240" s="153">
        <v>684</v>
      </c>
      <c r="H240" s="153">
        <v>362</v>
      </c>
      <c r="I240" s="153">
        <v>267</v>
      </c>
      <c r="J240" s="153">
        <v>1355</v>
      </c>
      <c r="K240" s="153">
        <v>173</v>
      </c>
      <c r="L240" s="153">
        <v>730</v>
      </c>
      <c r="M240" s="153">
        <v>693</v>
      </c>
      <c r="N240" s="153">
        <v>197</v>
      </c>
      <c r="O240" s="153">
        <v>259</v>
      </c>
      <c r="P240" s="153">
        <v>1959</v>
      </c>
      <c r="Q240" s="153">
        <v>196</v>
      </c>
      <c r="R240" s="153">
        <v>208</v>
      </c>
      <c r="S240" s="153">
        <v>1130</v>
      </c>
      <c r="T240" s="153">
        <v>354</v>
      </c>
      <c r="U240" s="153">
        <v>1261</v>
      </c>
      <c r="V240" s="153">
        <v>403</v>
      </c>
      <c r="W240" s="153">
        <v>315</v>
      </c>
      <c r="X240" s="153">
        <v>506</v>
      </c>
      <c r="Y240" s="153">
        <v>184</v>
      </c>
      <c r="Z240" s="153">
        <v>1702</v>
      </c>
      <c r="AA240" s="153">
        <v>1027</v>
      </c>
      <c r="AB240" s="153">
        <v>478</v>
      </c>
      <c r="AC240" s="153">
        <v>491</v>
      </c>
      <c r="AD240" s="153">
        <v>202</v>
      </c>
      <c r="AE240" s="153">
        <v>14</v>
      </c>
      <c r="AF240" s="153">
        <v>356</v>
      </c>
      <c r="AG240" s="153">
        <v>1483</v>
      </c>
      <c r="AH240" s="153">
        <v>63</v>
      </c>
      <c r="AI240" s="153">
        <v>534</v>
      </c>
      <c r="AJ240" s="154" t="s">
        <v>265</v>
      </c>
      <c r="AK240" s="149" t="s">
        <v>266</v>
      </c>
    </row>
    <row r="241" spans="1:37" ht="15">
      <c r="A241" s="297"/>
      <c r="B241" s="227" t="s">
        <v>102</v>
      </c>
      <c r="C241" s="299"/>
      <c r="D241" s="321"/>
      <c r="E241" s="178">
        <f>(E239/E240)*100%</f>
        <v>0.05281030444964871</v>
      </c>
      <c r="F241" s="178">
        <f aca="true" t="shared" si="64" ref="F241:AI241">(F239/F240)*100%</f>
        <v>0.09922680412371133</v>
      </c>
      <c r="G241" s="178">
        <f t="shared" si="64"/>
        <v>0.027777777777777776</v>
      </c>
      <c r="H241" s="178">
        <f t="shared" si="64"/>
        <v>0.013812154696132596</v>
      </c>
      <c r="I241" s="178">
        <f t="shared" si="64"/>
        <v>0.00749063670411985</v>
      </c>
      <c r="J241" s="178">
        <f t="shared" si="64"/>
        <v>0.03911439114391144</v>
      </c>
      <c r="K241" s="178">
        <f t="shared" si="64"/>
        <v>0.011560693641618497</v>
      </c>
      <c r="L241" s="178">
        <f t="shared" si="64"/>
        <v>0.005479452054794521</v>
      </c>
      <c r="M241" s="178">
        <f t="shared" si="64"/>
        <v>0.007215007215007215</v>
      </c>
      <c r="N241" s="178">
        <f t="shared" si="64"/>
        <v>0.015228426395939087</v>
      </c>
      <c r="O241" s="178">
        <f t="shared" si="64"/>
        <v>0.011583011583011582</v>
      </c>
      <c r="P241" s="178">
        <f t="shared" si="64"/>
        <v>0.09392547217968351</v>
      </c>
      <c r="Q241" s="178">
        <f t="shared" si="64"/>
        <v>0.01020408163265306</v>
      </c>
      <c r="R241" s="178">
        <f t="shared" si="64"/>
        <v>0.014423076923076924</v>
      </c>
      <c r="S241" s="178">
        <f t="shared" si="64"/>
        <v>0.022123893805309734</v>
      </c>
      <c r="T241" s="178">
        <f t="shared" si="64"/>
        <v>0.01694915254237288</v>
      </c>
      <c r="U241" s="178">
        <f t="shared" si="64"/>
        <v>0.01823949246629659</v>
      </c>
      <c r="V241" s="178">
        <f t="shared" si="64"/>
        <v>0.007444168734491315</v>
      </c>
      <c r="W241" s="178">
        <f t="shared" si="64"/>
        <v>0.009523809523809525</v>
      </c>
      <c r="X241" s="178">
        <f t="shared" si="64"/>
        <v>0.015810276679841896</v>
      </c>
      <c r="Y241" s="178">
        <f t="shared" si="64"/>
        <v>0.02717391304347826</v>
      </c>
      <c r="Z241" s="178">
        <f t="shared" si="64"/>
        <v>0.08578143360752057</v>
      </c>
      <c r="AA241" s="178">
        <f t="shared" si="64"/>
        <v>0.011684518013631937</v>
      </c>
      <c r="AB241" s="178">
        <f t="shared" si="64"/>
        <v>0.006276150627615063</v>
      </c>
      <c r="AC241" s="178">
        <f t="shared" si="64"/>
        <v>0.008146639511201629</v>
      </c>
      <c r="AD241" s="178">
        <f t="shared" si="64"/>
        <v>0.04455445544554455</v>
      </c>
      <c r="AE241" s="178">
        <f t="shared" si="64"/>
        <v>0.35714285714285715</v>
      </c>
      <c r="AF241" s="178">
        <f t="shared" si="64"/>
        <v>0.014044943820224719</v>
      </c>
      <c r="AG241" s="178">
        <f t="shared" si="64"/>
        <v>0.02157788267026298</v>
      </c>
      <c r="AH241" s="178">
        <f t="shared" si="64"/>
        <v>0.031746031746031744</v>
      </c>
      <c r="AI241" s="178">
        <f t="shared" si="64"/>
        <v>0.013108614232209739</v>
      </c>
      <c r="AJ241" s="149"/>
      <c r="AK241" s="54"/>
    </row>
    <row r="242" spans="1:37" ht="60">
      <c r="A242" s="297"/>
      <c r="B242" s="222" t="s">
        <v>112</v>
      </c>
      <c r="C242" s="300">
        <v>2010</v>
      </c>
      <c r="D242" s="310"/>
      <c r="E242" s="153">
        <v>1239</v>
      </c>
      <c r="F242" s="153">
        <v>692</v>
      </c>
      <c r="G242" s="153">
        <v>23</v>
      </c>
      <c r="H242" s="153">
        <v>19</v>
      </c>
      <c r="I242" s="153">
        <v>19</v>
      </c>
      <c r="J242" s="153">
        <v>55</v>
      </c>
      <c r="K242" s="153">
        <v>3</v>
      </c>
      <c r="L242" s="153">
        <v>4</v>
      </c>
      <c r="M242" s="153">
        <v>32</v>
      </c>
      <c r="N242" s="153">
        <v>6</v>
      </c>
      <c r="O242" s="153">
        <v>11</v>
      </c>
      <c r="P242" s="153">
        <v>21</v>
      </c>
      <c r="Q242" s="153">
        <v>4</v>
      </c>
      <c r="R242" s="153">
        <v>10</v>
      </c>
      <c r="S242" s="153">
        <v>38</v>
      </c>
      <c r="T242" s="153">
        <v>3</v>
      </c>
      <c r="U242" s="153">
        <v>51</v>
      </c>
      <c r="V242" s="153">
        <v>19</v>
      </c>
      <c r="W242" s="153">
        <v>27</v>
      </c>
      <c r="X242" s="153">
        <v>22</v>
      </c>
      <c r="Y242" s="153">
        <v>2</v>
      </c>
      <c r="Z242" s="153">
        <v>25</v>
      </c>
      <c r="AA242" s="153">
        <v>3</v>
      </c>
      <c r="AB242" s="153">
        <v>9</v>
      </c>
      <c r="AC242" s="153">
        <v>2</v>
      </c>
      <c r="AD242" s="153">
        <v>12</v>
      </c>
      <c r="AE242" s="153">
        <v>1</v>
      </c>
      <c r="AF242" s="153">
        <v>14</v>
      </c>
      <c r="AG242" s="153">
        <v>75</v>
      </c>
      <c r="AH242" s="153">
        <v>4</v>
      </c>
      <c r="AI242" s="153">
        <v>33</v>
      </c>
      <c r="AJ242" s="149" t="s">
        <v>543</v>
      </c>
      <c r="AK242" s="149"/>
    </row>
    <row r="243" spans="1:37" ht="15">
      <c r="A243" s="297"/>
      <c r="B243" s="222" t="s">
        <v>111</v>
      </c>
      <c r="C243" s="300"/>
      <c r="D243" s="313"/>
      <c r="E243" s="160">
        <v>26011</v>
      </c>
      <c r="F243" s="153">
        <v>8089</v>
      </c>
      <c r="G243" s="153">
        <v>752</v>
      </c>
      <c r="H243" s="153">
        <v>400</v>
      </c>
      <c r="I243" s="153">
        <v>283</v>
      </c>
      <c r="J243" s="153">
        <v>1057</v>
      </c>
      <c r="K243" s="153">
        <v>165</v>
      </c>
      <c r="L243" s="153">
        <v>673</v>
      </c>
      <c r="M243" s="153">
        <v>759</v>
      </c>
      <c r="N243" s="153">
        <v>193</v>
      </c>
      <c r="O243" s="153">
        <v>237</v>
      </c>
      <c r="P243" s="153">
        <v>2015</v>
      </c>
      <c r="Q243" s="153">
        <v>217</v>
      </c>
      <c r="R243" s="153">
        <v>210</v>
      </c>
      <c r="S243" s="153">
        <v>1196</v>
      </c>
      <c r="T243" s="153">
        <v>329</v>
      </c>
      <c r="U243" s="153">
        <v>1325</v>
      </c>
      <c r="V243" s="153">
        <v>348</v>
      </c>
      <c r="W243" s="153">
        <v>304</v>
      </c>
      <c r="X243" s="153">
        <v>519</v>
      </c>
      <c r="Y243" s="153">
        <v>196</v>
      </c>
      <c r="Z243" s="153">
        <v>1793</v>
      </c>
      <c r="AA243" s="153">
        <v>952</v>
      </c>
      <c r="AB243" s="153">
        <v>507</v>
      </c>
      <c r="AC243" s="153">
        <v>529</v>
      </c>
      <c r="AD243" s="153">
        <v>216</v>
      </c>
      <c r="AE243" s="153">
        <v>18</v>
      </c>
      <c r="AF243" s="153">
        <v>424</v>
      </c>
      <c r="AG243" s="153">
        <v>1641</v>
      </c>
      <c r="AH243" s="153">
        <v>134</v>
      </c>
      <c r="AI243" s="153">
        <v>530</v>
      </c>
      <c r="AJ243" s="149" t="s">
        <v>265</v>
      </c>
      <c r="AK243" s="54"/>
    </row>
    <row r="244" spans="1:37" ht="15">
      <c r="A244" s="298"/>
      <c r="B244" s="222" t="s">
        <v>102</v>
      </c>
      <c r="C244" s="300"/>
      <c r="D244" s="314"/>
      <c r="E244" s="178">
        <f>(E242/E243)*100%</f>
        <v>0.04763369343739187</v>
      </c>
      <c r="F244" s="178">
        <f aca="true" t="shared" si="65" ref="F244:AI244">(F242/F243)*100%</f>
        <v>0.08554827543577698</v>
      </c>
      <c r="G244" s="178">
        <f t="shared" si="65"/>
        <v>0.030585106382978722</v>
      </c>
      <c r="H244" s="178">
        <f t="shared" si="65"/>
        <v>0.0475</v>
      </c>
      <c r="I244" s="178">
        <f t="shared" si="65"/>
        <v>0.06713780918727916</v>
      </c>
      <c r="J244" s="178">
        <f t="shared" si="65"/>
        <v>0.05203405865657521</v>
      </c>
      <c r="K244" s="178">
        <f t="shared" si="65"/>
        <v>0.01818181818181818</v>
      </c>
      <c r="L244" s="178">
        <f t="shared" si="65"/>
        <v>0.005943536404160475</v>
      </c>
      <c r="M244" s="178">
        <f t="shared" si="65"/>
        <v>0.04216073781291173</v>
      </c>
      <c r="N244" s="178">
        <f t="shared" si="65"/>
        <v>0.031088082901554404</v>
      </c>
      <c r="O244" s="178">
        <f t="shared" si="65"/>
        <v>0.046413502109704644</v>
      </c>
      <c r="P244" s="178">
        <f t="shared" si="65"/>
        <v>0.010421836228287842</v>
      </c>
      <c r="Q244" s="178">
        <f t="shared" si="65"/>
        <v>0.018433179723502304</v>
      </c>
      <c r="R244" s="178">
        <f t="shared" si="65"/>
        <v>0.047619047619047616</v>
      </c>
      <c r="S244" s="178">
        <f t="shared" si="65"/>
        <v>0.03177257525083612</v>
      </c>
      <c r="T244" s="178">
        <f t="shared" si="65"/>
        <v>0.00911854103343465</v>
      </c>
      <c r="U244" s="178">
        <f t="shared" si="65"/>
        <v>0.038490566037735846</v>
      </c>
      <c r="V244" s="178">
        <f t="shared" si="65"/>
        <v>0.05459770114942529</v>
      </c>
      <c r="W244" s="178">
        <f t="shared" si="65"/>
        <v>0.08881578947368421</v>
      </c>
      <c r="X244" s="178">
        <f t="shared" si="65"/>
        <v>0.04238921001926782</v>
      </c>
      <c r="Y244" s="178">
        <f t="shared" si="65"/>
        <v>0.01020408163265306</v>
      </c>
      <c r="Z244" s="178">
        <f t="shared" si="65"/>
        <v>0.013943112102621304</v>
      </c>
      <c r="AA244" s="178">
        <f t="shared" si="65"/>
        <v>0.0031512605042016808</v>
      </c>
      <c r="AB244" s="178">
        <f t="shared" si="65"/>
        <v>0.01775147928994083</v>
      </c>
      <c r="AC244" s="178">
        <f t="shared" si="65"/>
        <v>0.003780718336483932</v>
      </c>
      <c r="AD244" s="178">
        <f t="shared" si="65"/>
        <v>0.05555555555555555</v>
      </c>
      <c r="AE244" s="178">
        <f t="shared" si="65"/>
        <v>0.05555555555555555</v>
      </c>
      <c r="AF244" s="178">
        <f t="shared" si="65"/>
        <v>0.0330188679245283</v>
      </c>
      <c r="AG244" s="178">
        <f t="shared" si="65"/>
        <v>0.04570383912248629</v>
      </c>
      <c r="AH244" s="178">
        <f t="shared" si="65"/>
        <v>0.029850746268656716</v>
      </c>
      <c r="AI244" s="178">
        <f t="shared" si="65"/>
        <v>0.062264150943396226</v>
      </c>
      <c r="AJ244" s="149"/>
      <c r="AK244" s="54"/>
    </row>
    <row r="245" spans="1:37" ht="15">
      <c r="A245" s="301" t="s">
        <v>785</v>
      </c>
      <c r="B245" s="296"/>
      <c r="C245" s="182">
        <v>2005</v>
      </c>
      <c r="D245" s="182"/>
      <c r="E245" s="183">
        <v>1.14</v>
      </c>
      <c r="F245" s="183">
        <v>1.58</v>
      </c>
      <c r="G245" s="183">
        <v>0.86</v>
      </c>
      <c r="H245" s="183">
        <v>0.92</v>
      </c>
      <c r="I245" s="183">
        <v>0.92</v>
      </c>
      <c r="J245" s="183">
        <v>0.95</v>
      </c>
      <c r="K245" s="183">
        <v>0.98</v>
      </c>
      <c r="L245" s="183">
        <v>1</v>
      </c>
      <c r="M245" s="183">
        <v>0.89</v>
      </c>
      <c r="N245" s="183">
        <v>0.43</v>
      </c>
      <c r="O245" s="183">
        <v>0.87</v>
      </c>
      <c r="P245" s="183">
        <v>1.11</v>
      </c>
      <c r="Q245" s="183">
        <v>0.73</v>
      </c>
      <c r="R245" s="183">
        <v>1.01</v>
      </c>
      <c r="S245" s="183">
        <v>1.27</v>
      </c>
      <c r="T245" s="183">
        <v>0.73</v>
      </c>
      <c r="U245" s="183">
        <v>1.03</v>
      </c>
      <c r="V245" s="183">
        <v>1.14</v>
      </c>
      <c r="W245" s="183">
        <v>1.33</v>
      </c>
      <c r="X245" s="183">
        <v>1.6</v>
      </c>
      <c r="Y245" s="183">
        <v>0.67</v>
      </c>
      <c r="Z245" s="183">
        <v>1</v>
      </c>
      <c r="AA245" s="183">
        <v>1.04</v>
      </c>
      <c r="AB245" s="183">
        <v>0.86</v>
      </c>
      <c r="AC245" s="183">
        <v>0.63</v>
      </c>
      <c r="AD245" s="183">
        <v>0.81</v>
      </c>
      <c r="AE245" s="183">
        <v>0</v>
      </c>
      <c r="AF245" s="183">
        <v>0.91</v>
      </c>
      <c r="AG245" s="183">
        <v>1.14</v>
      </c>
      <c r="AH245" s="183">
        <v>0</v>
      </c>
      <c r="AI245" s="183">
        <v>1.05</v>
      </c>
      <c r="AJ245" s="322" t="s">
        <v>544</v>
      </c>
      <c r="AK245" s="54"/>
    </row>
    <row r="246" spans="1:37" ht="15">
      <c r="A246" s="302"/>
      <c r="B246" s="297"/>
      <c r="C246" s="165">
        <v>2006</v>
      </c>
      <c r="D246" s="165"/>
      <c r="E246" s="183">
        <v>1.09</v>
      </c>
      <c r="F246" s="183">
        <v>1.54</v>
      </c>
      <c r="G246" s="183">
        <v>0.81</v>
      </c>
      <c r="H246" s="183">
        <v>0.74</v>
      </c>
      <c r="I246" s="183">
        <v>0.89</v>
      </c>
      <c r="J246" s="183">
        <v>0.82</v>
      </c>
      <c r="K246" s="183">
        <v>0.51</v>
      </c>
      <c r="L246" s="183">
        <v>0.92</v>
      </c>
      <c r="M246" s="183">
        <v>0.78</v>
      </c>
      <c r="N246" s="183">
        <v>0.61</v>
      </c>
      <c r="O246" s="183">
        <v>0.98</v>
      </c>
      <c r="P246" s="183">
        <v>0.95</v>
      </c>
      <c r="Q246" s="183">
        <v>0.5</v>
      </c>
      <c r="R246" s="183">
        <v>1.17</v>
      </c>
      <c r="S246" s="183">
        <v>1.06</v>
      </c>
      <c r="T246" s="183">
        <v>0.88</v>
      </c>
      <c r="U246" s="183">
        <v>1.82</v>
      </c>
      <c r="V246" s="183">
        <v>1.11</v>
      </c>
      <c r="W246" s="183">
        <v>1.72</v>
      </c>
      <c r="X246" s="183">
        <v>0.89</v>
      </c>
      <c r="Y246" s="183">
        <v>0.64</v>
      </c>
      <c r="Z246" s="183">
        <v>1.01</v>
      </c>
      <c r="AA246" s="183">
        <v>0.76</v>
      </c>
      <c r="AB246" s="183">
        <v>0.75</v>
      </c>
      <c r="AC246" s="183">
        <v>0.4</v>
      </c>
      <c r="AD246" s="183">
        <v>0.78</v>
      </c>
      <c r="AE246" s="183">
        <v>0</v>
      </c>
      <c r="AF246" s="183">
        <v>0.91</v>
      </c>
      <c r="AG246" s="183">
        <v>1.03</v>
      </c>
      <c r="AH246" s="183">
        <v>0</v>
      </c>
      <c r="AI246" s="183">
        <v>0.86</v>
      </c>
      <c r="AJ246" s="305"/>
      <c r="AK246" s="54"/>
    </row>
    <row r="247" spans="1:37" ht="15">
      <c r="A247" s="302"/>
      <c r="B247" s="297"/>
      <c r="C247" s="182">
        <v>2007</v>
      </c>
      <c r="D247" s="182"/>
      <c r="E247" s="183">
        <v>1.05</v>
      </c>
      <c r="F247" s="183">
        <v>1.48</v>
      </c>
      <c r="G247" s="183">
        <v>0.41</v>
      </c>
      <c r="H247" s="183">
        <v>0.89</v>
      </c>
      <c r="I247" s="183">
        <v>0.62</v>
      </c>
      <c r="J247" s="183">
        <v>1.03</v>
      </c>
      <c r="K247" s="183">
        <v>0.81</v>
      </c>
      <c r="L247" s="183">
        <v>1.05</v>
      </c>
      <c r="M247" s="183">
        <v>0.7</v>
      </c>
      <c r="N247" s="183">
        <v>0.48</v>
      </c>
      <c r="O247" s="183">
        <v>0.54</v>
      </c>
      <c r="P247" s="183">
        <v>1.01</v>
      </c>
      <c r="Q247" s="183">
        <v>0.82</v>
      </c>
      <c r="R247" s="183">
        <v>0.91</v>
      </c>
      <c r="S247" s="183">
        <v>1.58</v>
      </c>
      <c r="T247" s="183">
        <v>0.59</v>
      </c>
      <c r="U247" s="183">
        <v>0.84</v>
      </c>
      <c r="V247" s="183">
        <v>1.09</v>
      </c>
      <c r="W247" s="183">
        <v>1.36</v>
      </c>
      <c r="X247" s="183">
        <v>1.15</v>
      </c>
      <c r="Y247" s="183">
        <v>0.6</v>
      </c>
      <c r="Z247" s="183">
        <v>0.98</v>
      </c>
      <c r="AA247" s="183">
        <v>1.02</v>
      </c>
      <c r="AB247" s="183">
        <v>0.8</v>
      </c>
      <c r="AC247" s="183">
        <v>0.62</v>
      </c>
      <c r="AD247" s="183">
        <v>0.74</v>
      </c>
      <c r="AE247" s="183">
        <v>0</v>
      </c>
      <c r="AF247" s="183">
        <v>0.69</v>
      </c>
      <c r="AG247" s="183">
        <v>1.03</v>
      </c>
      <c r="AH247" s="183">
        <v>0</v>
      </c>
      <c r="AI247" s="183">
        <v>0.88</v>
      </c>
      <c r="AJ247" s="305"/>
      <c r="AK247" s="54"/>
    </row>
    <row r="248" spans="1:37" ht="15">
      <c r="A248" s="302"/>
      <c r="B248" s="297"/>
      <c r="C248" s="165">
        <v>2008</v>
      </c>
      <c r="D248" s="165"/>
      <c r="E248" s="183">
        <v>0.9773</v>
      </c>
      <c r="F248" s="183">
        <v>1.48</v>
      </c>
      <c r="G248" s="183">
        <v>0.74</v>
      </c>
      <c r="H248" s="183">
        <v>0.83</v>
      </c>
      <c r="I248" s="183">
        <v>0.56</v>
      </c>
      <c r="J248" s="183">
        <v>1.04</v>
      </c>
      <c r="K248" s="183">
        <v>0.35</v>
      </c>
      <c r="L248" s="183">
        <v>0.51</v>
      </c>
      <c r="M248" s="183">
        <v>0.5</v>
      </c>
      <c r="N248" s="183">
        <v>0.82</v>
      </c>
      <c r="O248" s="183">
        <v>0.92</v>
      </c>
      <c r="P248" s="183">
        <v>1.09</v>
      </c>
      <c r="Q248" s="183">
        <v>0.23</v>
      </c>
      <c r="R248" s="183">
        <v>0.73</v>
      </c>
      <c r="S248" s="183">
        <v>1.13</v>
      </c>
      <c r="T248" s="183">
        <v>0.61</v>
      </c>
      <c r="U248" s="183">
        <v>1.02</v>
      </c>
      <c r="V248" s="183">
        <v>1.22</v>
      </c>
      <c r="W248" s="183">
        <v>0.48</v>
      </c>
      <c r="X248" s="183">
        <v>0.9</v>
      </c>
      <c r="Y248" s="183">
        <v>0.83</v>
      </c>
      <c r="Z248" s="183">
        <v>1.16</v>
      </c>
      <c r="AA248" s="183">
        <v>0.55</v>
      </c>
      <c r="AB248" s="183">
        <v>0.79</v>
      </c>
      <c r="AC248" s="183">
        <v>0.66</v>
      </c>
      <c r="AD248" s="183">
        <v>0.4</v>
      </c>
      <c r="AE248" s="183">
        <v>0</v>
      </c>
      <c r="AF248" s="183">
        <v>0.66</v>
      </c>
      <c r="AG248" s="183">
        <v>0.75</v>
      </c>
      <c r="AH248" s="183">
        <v>0</v>
      </c>
      <c r="AI248" s="183">
        <v>0.6</v>
      </c>
      <c r="AJ248" s="305"/>
      <c r="AK248" s="54"/>
    </row>
    <row r="249" spans="1:37" ht="15">
      <c r="A249" s="302"/>
      <c r="B249" s="297"/>
      <c r="C249" s="182">
        <v>2009</v>
      </c>
      <c r="D249" s="182"/>
      <c r="E249" s="183">
        <v>0.95</v>
      </c>
      <c r="F249" s="183">
        <v>1.47</v>
      </c>
      <c r="G249" s="183">
        <v>0.62</v>
      </c>
      <c r="H249" s="183">
        <v>0.66</v>
      </c>
      <c r="I249" s="183">
        <v>0.42</v>
      </c>
      <c r="J249" s="183">
        <v>1.02</v>
      </c>
      <c r="K249" s="183">
        <v>0.47</v>
      </c>
      <c r="L249" s="183">
        <v>0.53</v>
      </c>
      <c r="M249" s="183">
        <v>0.76</v>
      </c>
      <c r="N249" s="183">
        <v>0.65</v>
      </c>
      <c r="O249" s="183">
        <v>0.94</v>
      </c>
      <c r="P249" s="183">
        <v>1.07</v>
      </c>
      <c r="Q249" s="183">
        <v>0.29</v>
      </c>
      <c r="R249" s="183">
        <v>0.44</v>
      </c>
      <c r="S249" s="183">
        <v>1.17</v>
      </c>
      <c r="T249" s="183">
        <v>0.55</v>
      </c>
      <c r="U249" s="183">
        <v>0.85</v>
      </c>
      <c r="V249" s="183">
        <v>1.02</v>
      </c>
      <c r="W249" s="183">
        <v>0.33</v>
      </c>
      <c r="X249" s="183">
        <v>0.75</v>
      </c>
      <c r="Y249" s="183">
        <v>0.58</v>
      </c>
      <c r="Z249" s="183">
        <v>1.39</v>
      </c>
      <c r="AA249" s="183">
        <v>0.89</v>
      </c>
      <c r="AB249" s="183">
        <v>0.56</v>
      </c>
      <c r="AC249" s="183">
        <v>0.63</v>
      </c>
      <c r="AD249" s="183">
        <v>0.37</v>
      </c>
      <c r="AE249" s="183">
        <v>0</v>
      </c>
      <c r="AF249" s="183">
        <v>0.54</v>
      </c>
      <c r="AG249" s="183">
        <v>0.53</v>
      </c>
      <c r="AH249" s="183">
        <v>1</v>
      </c>
      <c r="AI249" s="183">
        <v>0.57</v>
      </c>
      <c r="AJ249" s="305"/>
      <c r="AK249" s="54"/>
    </row>
    <row r="250" spans="1:37" ht="15">
      <c r="A250" s="303"/>
      <c r="B250" s="298"/>
      <c r="C250" s="165">
        <v>2010</v>
      </c>
      <c r="D250" s="165"/>
      <c r="E250" s="183">
        <v>0.9284</v>
      </c>
      <c r="F250" s="183">
        <v>1.39</v>
      </c>
      <c r="G250" s="183">
        <v>0.65</v>
      </c>
      <c r="H250" s="183">
        <v>0.47</v>
      </c>
      <c r="I250" s="183">
        <v>0.51</v>
      </c>
      <c r="J250" s="183">
        <v>1.05</v>
      </c>
      <c r="K250" s="183">
        <v>0.68</v>
      </c>
      <c r="L250" s="183">
        <v>0.58</v>
      </c>
      <c r="M250" s="183">
        <v>0.91</v>
      </c>
      <c r="N250" s="183">
        <v>0.44</v>
      </c>
      <c r="O250" s="183">
        <v>0.75</v>
      </c>
      <c r="P250" s="183">
        <v>0.93</v>
      </c>
      <c r="Q250" s="183">
        <v>0.61</v>
      </c>
      <c r="R250" s="183">
        <v>0.43</v>
      </c>
      <c r="S250" s="183">
        <v>1.09</v>
      </c>
      <c r="T250" s="183">
        <v>0.89</v>
      </c>
      <c r="U250" s="183">
        <v>1.07</v>
      </c>
      <c r="V250" s="183">
        <v>1</v>
      </c>
      <c r="W250" s="183">
        <v>0.49</v>
      </c>
      <c r="X250" s="183">
        <v>0.76</v>
      </c>
      <c r="Y250" s="183">
        <v>0.64</v>
      </c>
      <c r="Z250" s="183">
        <v>1.18</v>
      </c>
      <c r="AA250" s="183">
        <v>0.63</v>
      </c>
      <c r="AB250" s="183">
        <v>0.58</v>
      </c>
      <c r="AC250" s="183">
        <v>0.7</v>
      </c>
      <c r="AD250" s="183">
        <v>0.3</v>
      </c>
      <c r="AE250" s="183">
        <v>0.65</v>
      </c>
      <c r="AF250" s="183">
        <v>0.49</v>
      </c>
      <c r="AG250" s="183">
        <v>0.69</v>
      </c>
      <c r="AH250" s="183">
        <v>0.76</v>
      </c>
      <c r="AI250" s="183">
        <v>0.5</v>
      </c>
      <c r="AJ250" s="323"/>
      <c r="AK250" s="54"/>
    </row>
    <row r="251" spans="1:37" ht="15">
      <c r="A251" s="301" t="s">
        <v>786</v>
      </c>
      <c r="B251" s="296"/>
      <c r="C251" s="182">
        <v>2005</v>
      </c>
      <c r="D251" s="182"/>
      <c r="E251" s="183">
        <v>1.01</v>
      </c>
      <c r="F251" s="183">
        <v>0.99</v>
      </c>
      <c r="G251" s="183">
        <v>1</v>
      </c>
      <c r="H251" s="183">
        <v>1.27</v>
      </c>
      <c r="I251" s="183">
        <v>1.25</v>
      </c>
      <c r="J251" s="183">
        <v>0.96</v>
      </c>
      <c r="K251" s="183">
        <v>1.11</v>
      </c>
      <c r="L251" s="183">
        <v>1.1</v>
      </c>
      <c r="M251" s="183">
        <v>0.96</v>
      </c>
      <c r="N251" s="183">
        <v>0.65</v>
      </c>
      <c r="O251" s="183">
        <v>0.99</v>
      </c>
      <c r="P251" s="183">
        <v>0.87</v>
      </c>
      <c r="Q251" s="183">
        <v>1.03</v>
      </c>
      <c r="R251" s="183">
        <v>1.22</v>
      </c>
      <c r="S251" s="183">
        <v>1.22</v>
      </c>
      <c r="T251" s="183">
        <v>0.73</v>
      </c>
      <c r="U251" s="183">
        <v>0.99</v>
      </c>
      <c r="V251" s="183">
        <v>1.09</v>
      </c>
      <c r="W251" s="183">
        <v>1.23</v>
      </c>
      <c r="X251" s="183">
        <v>1.09</v>
      </c>
      <c r="Y251" s="183">
        <v>0.96</v>
      </c>
      <c r="Z251" s="183">
        <v>1</v>
      </c>
      <c r="AA251" s="183">
        <v>1</v>
      </c>
      <c r="AB251" s="183">
        <v>0.99</v>
      </c>
      <c r="AC251" s="183">
        <v>0.87</v>
      </c>
      <c r="AD251" s="183">
        <v>0.59</v>
      </c>
      <c r="AE251" s="183">
        <v>0</v>
      </c>
      <c r="AF251" s="183">
        <v>1.04</v>
      </c>
      <c r="AG251" s="183">
        <v>1.14</v>
      </c>
      <c r="AH251" s="183">
        <v>0</v>
      </c>
      <c r="AI251" s="183">
        <v>1.33</v>
      </c>
      <c r="AJ251" s="322" t="s">
        <v>544</v>
      </c>
      <c r="AK251" s="54"/>
    </row>
    <row r="252" spans="1:37" ht="15">
      <c r="A252" s="302"/>
      <c r="B252" s="297"/>
      <c r="C252" s="165">
        <v>2006</v>
      </c>
      <c r="D252" s="165"/>
      <c r="E252" s="183">
        <v>1.02</v>
      </c>
      <c r="F252" s="183">
        <v>0.88</v>
      </c>
      <c r="G252" s="183">
        <v>0.96</v>
      </c>
      <c r="H252" s="183">
        <v>1.05</v>
      </c>
      <c r="I252" s="183">
        <v>1.24</v>
      </c>
      <c r="J252" s="183">
        <v>0.99</v>
      </c>
      <c r="K252" s="183">
        <v>0.95</v>
      </c>
      <c r="L252" s="183">
        <v>1.04</v>
      </c>
      <c r="M252" s="183">
        <v>1.05</v>
      </c>
      <c r="N252" s="183">
        <v>0.87</v>
      </c>
      <c r="O252" s="183">
        <v>1.19</v>
      </c>
      <c r="P252" s="183">
        <v>0.93</v>
      </c>
      <c r="Q252" s="183">
        <v>1.27</v>
      </c>
      <c r="R252" s="183">
        <v>1.17</v>
      </c>
      <c r="S252" s="183">
        <v>1.27</v>
      </c>
      <c r="T252" s="183">
        <v>1.07</v>
      </c>
      <c r="U252" s="183">
        <v>1.26</v>
      </c>
      <c r="V252" s="183">
        <v>1.13</v>
      </c>
      <c r="W252" s="183">
        <v>1.32</v>
      </c>
      <c r="X252" s="183">
        <v>0.91</v>
      </c>
      <c r="Y252" s="183">
        <v>1.03</v>
      </c>
      <c r="Z252" s="183">
        <v>1.01</v>
      </c>
      <c r="AA252" s="183">
        <v>1.05</v>
      </c>
      <c r="AB252" s="183">
        <v>1.07</v>
      </c>
      <c r="AC252" s="183">
        <v>0.64</v>
      </c>
      <c r="AD252" s="183">
        <v>1.76</v>
      </c>
      <c r="AE252" s="183">
        <v>0</v>
      </c>
      <c r="AF252" s="183">
        <v>1.03</v>
      </c>
      <c r="AG252" s="183">
        <v>1.13</v>
      </c>
      <c r="AH252" s="183">
        <v>0</v>
      </c>
      <c r="AI252" s="183">
        <v>1.36</v>
      </c>
      <c r="AJ252" s="305"/>
      <c r="AK252" s="54"/>
    </row>
    <row r="253" spans="1:37" ht="15">
      <c r="A253" s="302"/>
      <c r="B253" s="297"/>
      <c r="C253" s="182">
        <v>2007</v>
      </c>
      <c r="D253" s="182"/>
      <c r="E253" s="183">
        <v>1.01</v>
      </c>
      <c r="F253" s="183">
        <v>1.04</v>
      </c>
      <c r="G253" s="183">
        <v>0.44</v>
      </c>
      <c r="H253" s="183">
        <v>1.06</v>
      </c>
      <c r="I253" s="183">
        <v>1.08</v>
      </c>
      <c r="J253" s="183">
        <v>1.03</v>
      </c>
      <c r="K253" s="183">
        <v>0.83</v>
      </c>
      <c r="L253" s="183">
        <v>0.96</v>
      </c>
      <c r="M253" s="183">
        <v>0.87</v>
      </c>
      <c r="N253" s="183">
        <v>0.63</v>
      </c>
      <c r="O253" s="183">
        <v>1.13</v>
      </c>
      <c r="P253" s="183">
        <v>0.94</v>
      </c>
      <c r="Q253" s="183">
        <v>1.16</v>
      </c>
      <c r="R253" s="183">
        <v>1.02</v>
      </c>
      <c r="S253" s="183">
        <v>1.43</v>
      </c>
      <c r="T253" s="183">
        <v>0.85</v>
      </c>
      <c r="U253" s="183">
        <v>0.95</v>
      </c>
      <c r="V253" s="183">
        <v>1.03</v>
      </c>
      <c r="W253" s="183">
        <v>1.53</v>
      </c>
      <c r="X253" s="183">
        <v>1.06</v>
      </c>
      <c r="Y253" s="183">
        <v>1.01</v>
      </c>
      <c r="Z253" s="183">
        <v>0.97</v>
      </c>
      <c r="AA253" s="183">
        <v>1.06</v>
      </c>
      <c r="AB253" s="183">
        <v>1.14</v>
      </c>
      <c r="AC253" s="183">
        <v>0.74</v>
      </c>
      <c r="AD253" s="183">
        <v>1.27</v>
      </c>
      <c r="AE253" s="183">
        <v>0</v>
      </c>
      <c r="AF253" s="183">
        <v>1</v>
      </c>
      <c r="AG253" s="183">
        <v>1.21</v>
      </c>
      <c r="AH253" s="183">
        <v>0</v>
      </c>
      <c r="AI253" s="183">
        <v>1.24</v>
      </c>
      <c r="AJ253" s="305"/>
      <c r="AK253" s="54"/>
    </row>
    <row r="254" spans="1:37" ht="15">
      <c r="A254" s="302"/>
      <c r="B254" s="297"/>
      <c r="C254" s="165">
        <v>2008</v>
      </c>
      <c r="D254" s="165"/>
      <c r="E254" s="183">
        <v>0.996</v>
      </c>
      <c r="F254" s="183">
        <v>1</v>
      </c>
      <c r="G254" s="183">
        <v>1.02</v>
      </c>
      <c r="H254" s="183">
        <v>1.1</v>
      </c>
      <c r="I254" s="183">
        <v>0.99</v>
      </c>
      <c r="J254" s="183">
        <v>1.12</v>
      </c>
      <c r="K254" s="183">
        <v>1.27</v>
      </c>
      <c r="L254" s="183">
        <v>1</v>
      </c>
      <c r="M254" s="183">
        <v>0.81</v>
      </c>
      <c r="N254" s="183">
        <v>1.33</v>
      </c>
      <c r="O254" s="183">
        <v>1.29</v>
      </c>
      <c r="P254" s="183">
        <v>0.96</v>
      </c>
      <c r="Q254" s="183">
        <v>0.44</v>
      </c>
      <c r="R254" s="183">
        <v>1.04</v>
      </c>
      <c r="S254" s="183">
        <v>1.03</v>
      </c>
      <c r="T254" s="183">
        <v>0.85</v>
      </c>
      <c r="U254" s="183">
        <v>1</v>
      </c>
      <c r="V254" s="183">
        <v>1.28</v>
      </c>
      <c r="W254" s="183">
        <v>0.8</v>
      </c>
      <c r="X254" s="183">
        <v>1.06</v>
      </c>
      <c r="Y254" s="183">
        <v>0.96</v>
      </c>
      <c r="Z254" s="183">
        <v>1.21</v>
      </c>
      <c r="AA254" s="183">
        <v>0.61</v>
      </c>
      <c r="AB254" s="183">
        <v>0.75</v>
      </c>
      <c r="AC254" s="183">
        <v>0.94</v>
      </c>
      <c r="AD254" s="183">
        <v>0.85</v>
      </c>
      <c r="AE254" s="183">
        <v>0</v>
      </c>
      <c r="AF254" s="183">
        <v>0.94</v>
      </c>
      <c r="AG254" s="183">
        <v>1.09</v>
      </c>
      <c r="AH254" s="183">
        <v>0</v>
      </c>
      <c r="AI254" s="183">
        <v>1.04</v>
      </c>
      <c r="AJ254" s="305"/>
      <c r="AK254" s="54"/>
    </row>
    <row r="255" spans="1:37" ht="15">
      <c r="A255" s="302"/>
      <c r="B255" s="297"/>
      <c r="C255" s="182">
        <v>2009</v>
      </c>
      <c r="D255" s="182"/>
      <c r="E255" s="183">
        <v>1.0041</v>
      </c>
      <c r="F255" s="183">
        <v>0.99</v>
      </c>
      <c r="G255" s="183">
        <v>1</v>
      </c>
      <c r="H255" s="183">
        <v>1.04</v>
      </c>
      <c r="I255" s="183">
        <v>0.92</v>
      </c>
      <c r="J255" s="183">
        <v>1.06</v>
      </c>
      <c r="K255" s="183">
        <v>0.73</v>
      </c>
      <c r="L255" s="183">
        <v>0.98</v>
      </c>
      <c r="M255" s="183">
        <v>0.99</v>
      </c>
      <c r="N255" s="183">
        <v>1.03</v>
      </c>
      <c r="O255" s="183">
        <v>1</v>
      </c>
      <c r="P255" s="183">
        <v>0.95</v>
      </c>
      <c r="Q255" s="183">
        <v>1.1</v>
      </c>
      <c r="R255" s="183">
        <v>0.7</v>
      </c>
      <c r="S255" s="183">
        <v>1.03</v>
      </c>
      <c r="T255" s="183">
        <v>0.95</v>
      </c>
      <c r="U255" s="183">
        <v>1.04</v>
      </c>
      <c r="V255" s="183">
        <v>1.01</v>
      </c>
      <c r="W255" s="183">
        <v>1.02</v>
      </c>
      <c r="X255" s="183">
        <v>0.95</v>
      </c>
      <c r="Y255" s="183">
        <v>0.98</v>
      </c>
      <c r="Z255" s="183">
        <v>1.06</v>
      </c>
      <c r="AA255" s="183">
        <v>1.06</v>
      </c>
      <c r="AB255" s="183">
        <v>0.98</v>
      </c>
      <c r="AC255" s="183">
        <v>0.95</v>
      </c>
      <c r="AD255" s="183">
        <v>1.01</v>
      </c>
      <c r="AE255" s="183">
        <v>0</v>
      </c>
      <c r="AF255" s="183">
        <v>0.9</v>
      </c>
      <c r="AG255" s="183">
        <v>1.03</v>
      </c>
      <c r="AH255" s="183">
        <v>1.23</v>
      </c>
      <c r="AI255" s="183">
        <v>1.02</v>
      </c>
      <c r="AJ255" s="305"/>
      <c r="AK255" s="54"/>
    </row>
    <row r="256" spans="1:37" ht="15">
      <c r="A256" s="303"/>
      <c r="B256" s="298"/>
      <c r="C256" s="165">
        <v>2010</v>
      </c>
      <c r="D256" s="165"/>
      <c r="E256" s="183">
        <v>0.9736</v>
      </c>
      <c r="F256" s="183">
        <v>0.96</v>
      </c>
      <c r="G256" s="183">
        <v>0.97</v>
      </c>
      <c r="H256" s="183">
        <v>0.94</v>
      </c>
      <c r="I256" s="183">
        <v>1.01</v>
      </c>
      <c r="J256" s="183">
        <v>1.01</v>
      </c>
      <c r="K256" s="183">
        <v>0.87</v>
      </c>
      <c r="L256" s="183">
        <v>0.97</v>
      </c>
      <c r="M256" s="183">
        <v>1</v>
      </c>
      <c r="N256" s="183">
        <v>1.01</v>
      </c>
      <c r="O256" s="183">
        <v>0.96</v>
      </c>
      <c r="P256" s="183">
        <v>0.95</v>
      </c>
      <c r="Q256" s="183">
        <v>1.15</v>
      </c>
      <c r="R256" s="183">
        <v>0.96</v>
      </c>
      <c r="S256" s="183">
        <v>1.03</v>
      </c>
      <c r="T256" s="183">
        <v>0.97</v>
      </c>
      <c r="U256" s="183">
        <v>0.98</v>
      </c>
      <c r="V256" s="183">
        <v>1</v>
      </c>
      <c r="W256" s="183">
        <v>1.1</v>
      </c>
      <c r="X256" s="183">
        <v>0.91</v>
      </c>
      <c r="Y256" s="183">
        <v>1.07</v>
      </c>
      <c r="Z256" s="183">
        <v>0.95</v>
      </c>
      <c r="AA256" s="183">
        <v>0.99</v>
      </c>
      <c r="AB256" s="183">
        <v>0.88</v>
      </c>
      <c r="AC256" s="183">
        <v>0.95</v>
      </c>
      <c r="AD256" s="183">
        <v>0.69</v>
      </c>
      <c r="AE256" s="183">
        <v>0.99</v>
      </c>
      <c r="AF256" s="183">
        <v>0.96</v>
      </c>
      <c r="AG256" s="183">
        <v>0.99</v>
      </c>
      <c r="AH256" s="183">
        <v>1</v>
      </c>
      <c r="AI256" s="183">
        <v>1.01</v>
      </c>
      <c r="AJ256" s="323"/>
      <c r="AK256" s="54"/>
    </row>
    <row r="257" spans="1:37" ht="15">
      <c r="A257" s="301" t="s">
        <v>787</v>
      </c>
      <c r="B257" s="296"/>
      <c r="C257" s="182">
        <v>2005</v>
      </c>
      <c r="D257" s="182"/>
      <c r="E257" s="183">
        <v>1.0021</v>
      </c>
      <c r="F257" s="183">
        <v>0.98</v>
      </c>
      <c r="G257" s="183">
        <v>1</v>
      </c>
      <c r="H257" s="183">
        <v>1.27</v>
      </c>
      <c r="I257" s="183">
        <v>1.23</v>
      </c>
      <c r="J257" s="183">
        <v>0.96</v>
      </c>
      <c r="K257" s="183">
        <v>1.11</v>
      </c>
      <c r="L257" s="183">
        <v>1.11</v>
      </c>
      <c r="M257" s="183">
        <v>0.97</v>
      </c>
      <c r="N257" s="183">
        <v>0.65</v>
      </c>
      <c r="O257" s="183">
        <v>0.99</v>
      </c>
      <c r="P257" s="183">
        <v>0.87</v>
      </c>
      <c r="Q257" s="183">
        <v>1.04</v>
      </c>
      <c r="R257" s="183">
        <v>1.22</v>
      </c>
      <c r="S257" s="183">
        <v>1.24</v>
      </c>
      <c r="T257" s="183">
        <v>0.72</v>
      </c>
      <c r="U257" s="183">
        <v>0.99</v>
      </c>
      <c r="V257" s="183">
        <v>1.09</v>
      </c>
      <c r="W257" s="183">
        <v>1.18</v>
      </c>
      <c r="X257" s="183">
        <v>0.93</v>
      </c>
      <c r="Y257" s="183">
        <v>0.96</v>
      </c>
      <c r="Z257" s="183">
        <v>1</v>
      </c>
      <c r="AA257" s="183">
        <v>0.99</v>
      </c>
      <c r="AB257" s="183">
        <v>0.99</v>
      </c>
      <c r="AC257" s="183">
        <v>0.87</v>
      </c>
      <c r="AD257" s="183">
        <v>0.58</v>
      </c>
      <c r="AE257" s="183">
        <v>0</v>
      </c>
      <c r="AF257" s="183">
        <v>1.04</v>
      </c>
      <c r="AG257" s="183">
        <v>1.14</v>
      </c>
      <c r="AH257" s="183">
        <v>0</v>
      </c>
      <c r="AI257" s="183">
        <v>1.34</v>
      </c>
      <c r="AJ257" s="322" t="s">
        <v>544</v>
      </c>
      <c r="AK257" s="54"/>
    </row>
    <row r="258" spans="1:37" ht="15">
      <c r="A258" s="302"/>
      <c r="B258" s="297"/>
      <c r="C258" s="165">
        <v>2006</v>
      </c>
      <c r="D258" s="165"/>
      <c r="E258" s="183">
        <v>1.01</v>
      </c>
      <c r="F258" s="183">
        <v>0.87</v>
      </c>
      <c r="G258" s="183">
        <v>0.96</v>
      </c>
      <c r="H258" s="183">
        <v>1.05</v>
      </c>
      <c r="I258" s="183">
        <v>1.24</v>
      </c>
      <c r="J258" s="183">
        <v>0.99</v>
      </c>
      <c r="K258" s="183">
        <v>0.91</v>
      </c>
      <c r="L258" s="183">
        <v>0.96</v>
      </c>
      <c r="M258" s="183">
        <v>1.06</v>
      </c>
      <c r="N258" s="183">
        <v>0.87</v>
      </c>
      <c r="O258" s="183">
        <v>1.19</v>
      </c>
      <c r="P258" s="183">
        <v>0.93</v>
      </c>
      <c r="Q258" s="183">
        <v>0.77</v>
      </c>
      <c r="R258" s="183">
        <v>1.17</v>
      </c>
      <c r="S258" s="183">
        <v>1.28</v>
      </c>
      <c r="T258" s="183">
        <v>1.06</v>
      </c>
      <c r="U258" s="183">
        <v>1.24</v>
      </c>
      <c r="V258" s="183">
        <v>1.13</v>
      </c>
      <c r="W258" s="183">
        <v>1.25</v>
      </c>
      <c r="X258" s="183">
        <v>0.95</v>
      </c>
      <c r="Y258" s="183">
        <v>1.04</v>
      </c>
      <c r="Z258" s="183">
        <v>0.98</v>
      </c>
      <c r="AA258" s="183">
        <v>1.13</v>
      </c>
      <c r="AB258" s="183">
        <v>1.07</v>
      </c>
      <c r="AC258" s="183">
        <v>0.64</v>
      </c>
      <c r="AD258" s="183">
        <v>1.23</v>
      </c>
      <c r="AE258" s="183">
        <v>0</v>
      </c>
      <c r="AF258" s="183">
        <v>1.03</v>
      </c>
      <c r="AG258" s="183">
        <v>1.13</v>
      </c>
      <c r="AH258" s="183">
        <v>0</v>
      </c>
      <c r="AI258" s="183">
        <v>1.37</v>
      </c>
      <c r="AJ258" s="305"/>
      <c r="AK258" s="54"/>
    </row>
    <row r="259" spans="1:37" ht="15">
      <c r="A259" s="302"/>
      <c r="B259" s="297"/>
      <c r="C259" s="182">
        <v>2007</v>
      </c>
      <c r="D259" s="182"/>
      <c r="E259" s="183">
        <v>1</v>
      </c>
      <c r="F259" s="183">
        <v>1</v>
      </c>
      <c r="G259" s="183">
        <v>0.44</v>
      </c>
      <c r="H259" s="183">
        <v>1.06</v>
      </c>
      <c r="I259" s="183">
        <v>1.08</v>
      </c>
      <c r="J259" s="183">
        <v>1.06</v>
      </c>
      <c r="K259" s="183">
        <v>0.84</v>
      </c>
      <c r="L259" s="183">
        <v>0.96</v>
      </c>
      <c r="M259" s="183">
        <v>0.88</v>
      </c>
      <c r="N259" s="183">
        <v>0.63</v>
      </c>
      <c r="O259" s="183">
        <v>1.15</v>
      </c>
      <c r="P259" s="183">
        <v>0.94</v>
      </c>
      <c r="Q259" s="183">
        <v>1.17</v>
      </c>
      <c r="R259" s="183">
        <v>1.1</v>
      </c>
      <c r="S259" s="183">
        <v>1.35</v>
      </c>
      <c r="T259" s="183">
        <v>0.84</v>
      </c>
      <c r="U259" s="183">
        <v>0.95</v>
      </c>
      <c r="V259" s="183">
        <v>1.03</v>
      </c>
      <c r="W259" s="183">
        <v>1.46</v>
      </c>
      <c r="X259" s="183">
        <v>1.07</v>
      </c>
      <c r="Y259" s="183">
        <v>1.01</v>
      </c>
      <c r="Z259" s="183">
        <v>0.97</v>
      </c>
      <c r="AA259" s="183">
        <v>1.1</v>
      </c>
      <c r="AB259" s="183">
        <v>1.09</v>
      </c>
      <c r="AC259" s="183">
        <v>0.75</v>
      </c>
      <c r="AD259" s="183">
        <v>1.45</v>
      </c>
      <c r="AE259" s="183">
        <v>0</v>
      </c>
      <c r="AF259" s="183">
        <v>1</v>
      </c>
      <c r="AG259" s="183">
        <v>1.21</v>
      </c>
      <c r="AH259" s="183">
        <v>0</v>
      </c>
      <c r="AI259" s="183">
        <v>1.17</v>
      </c>
      <c r="AJ259" s="305"/>
      <c r="AK259" s="54"/>
    </row>
    <row r="260" spans="1:37" ht="15">
      <c r="A260" s="302"/>
      <c r="B260" s="297"/>
      <c r="C260" s="165">
        <v>2008</v>
      </c>
      <c r="D260" s="165"/>
      <c r="E260" s="183">
        <v>1.0129</v>
      </c>
      <c r="F260" s="183">
        <v>1</v>
      </c>
      <c r="G260" s="183">
        <v>1.02</v>
      </c>
      <c r="H260" s="183">
        <v>1.1</v>
      </c>
      <c r="I260" s="183">
        <v>0.99</v>
      </c>
      <c r="J260" s="183">
        <v>1.12</v>
      </c>
      <c r="K260" s="183">
        <v>1.27</v>
      </c>
      <c r="L260" s="183">
        <v>1</v>
      </c>
      <c r="M260" s="183">
        <v>0.81</v>
      </c>
      <c r="N260" s="183">
        <v>1.33</v>
      </c>
      <c r="O260" s="183">
        <v>1.29</v>
      </c>
      <c r="P260" s="183">
        <v>0.96</v>
      </c>
      <c r="Q260" s="183">
        <v>0.44</v>
      </c>
      <c r="R260" s="183">
        <v>1.04</v>
      </c>
      <c r="S260" s="183">
        <v>1.03</v>
      </c>
      <c r="T260" s="183">
        <v>0.85</v>
      </c>
      <c r="U260" s="183">
        <v>1</v>
      </c>
      <c r="V260" s="183">
        <v>1.28</v>
      </c>
      <c r="W260" s="183">
        <v>0.8</v>
      </c>
      <c r="X260" s="183">
        <v>1.06</v>
      </c>
      <c r="Y260" s="183">
        <v>0.96</v>
      </c>
      <c r="Z260" s="183">
        <v>1.21</v>
      </c>
      <c r="AA260" s="183">
        <v>0.61</v>
      </c>
      <c r="AB260" s="183">
        <v>0.75</v>
      </c>
      <c r="AC260" s="183">
        <v>0.94</v>
      </c>
      <c r="AD260" s="183">
        <v>0.85</v>
      </c>
      <c r="AE260" s="183">
        <v>0</v>
      </c>
      <c r="AF260" s="183">
        <v>0.94</v>
      </c>
      <c r="AG260" s="183">
        <v>1.09</v>
      </c>
      <c r="AH260" s="183">
        <v>0</v>
      </c>
      <c r="AI260" s="183">
        <v>0.99</v>
      </c>
      <c r="AJ260" s="305"/>
      <c r="AK260" s="54"/>
    </row>
    <row r="261" spans="1:37" ht="15">
      <c r="A261" s="302"/>
      <c r="B261" s="297"/>
      <c r="C261" s="182">
        <v>2009</v>
      </c>
      <c r="D261" s="182"/>
      <c r="E261" s="183">
        <v>1.0058</v>
      </c>
      <c r="F261" s="183">
        <v>0.97</v>
      </c>
      <c r="G261" s="183">
        <v>1</v>
      </c>
      <c r="H261" s="183">
        <v>1.05</v>
      </c>
      <c r="I261" s="183">
        <v>0.83</v>
      </c>
      <c r="J261" s="183">
        <v>1.06</v>
      </c>
      <c r="K261" s="183">
        <v>0.73</v>
      </c>
      <c r="L261" s="183">
        <v>0.98</v>
      </c>
      <c r="M261" s="183">
        <v>0.99</v>
      </c>
      <c r="N261" s="183">
        <v>1.03</v>
      </c>
      <c r="O261" s="183">
        <v>1</v>
      </c>
      <c r="P261" s="183">
        <v>0.95</v>
      </c>
      <c r="Q261" s="183">
        <v>1.09</v>
      </c>
      <c r="R261" s="183">
        <v>0.7</v>
      </c>
      <c r="S261" s="183">
        <v>1.11</v>
      </c>
      <c r="T261" s="183">
        <v>0.95</v>
      </c>
      <c r="U261" s="183">
        <v>1.07</v>
      </c>
      <c r="V261" s="183">
        <v>1.01</v>
      </c>
      <c r="W261" s="183">
        <v>1.02</v>
      </c>
      <c r="X261" s="183">
        <v>0.96</v>
      </c>
      <c r="Y261" s="183">
        <v>1.01</v>
      </c>
      <c r="Z261" s="183">
        <v>1.06</v>
      </c>
      <c r="AA261" s="183">
        <v>1.06</v>
      </c>
      <c r="AB261" s="183">
        <v>0.98</v>
      </c>
      <c r="AC261" s="183">
        <v>0.94</v>
      </c>
      <c r="AD261" s="183">
        <v>1.01</v>
      </c>
      <c r="AE261" s="183">
        <v>0</v>
      </c>
      <c r="AF261" s="183">
        <v>1.04</v>
      </c>
      <c r="AG261" s="183">
        <v>1</v>
      </c>
      <c r="AH261" s="183">
        <v>1.23</v>
      </c>
      <c r="AI261" s="183">
        <v>1.02</v>
      </c>
      <c r="AJ261" s="305"/>
      <c r="AK261" s="54"/>
    </row>
    <row r="262" spans="1:37" ht="15">
      <c r="A262" s="303"/>
      <c r="B262" s="298"/>
      <c r="C262" s="165">
        <v>2010</v>
      </c>
      <c r="D262" s="165"/>
      <c r="E262" s="183">
        <v>0.9739</v>
      </c>
      <c r="F262" s="183">
        <v>0.96</v>
      </c>
      <c r="G262" s="183">
        <v>0.97</v>
      </c>
      <c r="H262" s="183">
        <v>0.94</v>
      </c>
      <c r="I262" s="183">
        <v>1.01</v>
      </c>
      <c r="J262" s="183">
        <v>1.01</v>
      </c>
      <c r="K262" s="183">
        <v>0.86</v>
      </c>
      <c r="L262" s="183">
        <v>0.97</v>
      </c>
      <c r="M262" s="183">
        <v>1</v>
      </c>
      <c r="N262" s="183">
        <v>1.01</v>
      </c>
      <c r="O262" s="183">
        <v>0.96</v>
      </c>
      <c r="P262" s="183">
        <v>0.95</v>
      </c>
      <c r="Q262" s="183">
        <v>1.15</v>
      </c>
      <c r="R262" s="183">
        <v>0.97</v>
      </c>
      <c r="S262" s="183">
        <v>1.03</v>
      </c>
      <c r="T262" s="183">
        <v>0.97</v>
      </c>
      <c r="U262" s="183">
        <v>0.98</v>
      </c>
      <c r="V262" s="183">
        <v>1</v>
      </c>
      <c r="W262" s="183">
        <v>1.1</v>
      </c>
      <c r="X262" s="183">
        <v>0.91</v>
      </c>
      <c r="Y262" s="183">
        <v>1.07</v>
      </c>
      <c r="Z262" s="183">
        <v>0.95</v>
      </c>
      <c r="AA262" s="183">
        <v>0.99</v>
      </c>
      <c r="AB262" s="183">
        <v>0.88</v>
      </c>
      <c r="AC262" s="183">
        <v>0.95</v>
      </c>
      <c r="AD262" s="183">
        <v>0.71</v>
      </c>
      <c r="AE262" s="183">
        <v>1.03</v>
      </c>
      <c r="AF262" s="183">
        <v>0.96</v>
      </c>
      <c r="AG262" s="183">
        <v>0.99</v>
      </c>
      <c r="AH262" s="183">
        <v>1</v>
      </c>
      <c r="AI262" s="183">
        <v>1.01</v>
      </c>
      <c r="AJ262" s="323"/>
      <c r="AK262" s="54"/>
    </row>
    <row r="263" spans="1:37" ht="15">
      <c r="A263" s="301" t="s">
        <v>788</v>
      </c>
      <c r="B263" s="296"/>
      <c r="C263" s="182">
        <v>2005</v>
      </c>
      <c r="D263" s="182"/>
      <c r="E263" s="183">
        <v>1</v>
      </c>
      <c r="F263" s="183">
        <v>0.98</v>
      </c>
      <c r="G263" s="183">
        <v>1</v>
      </c>
      <c r="H263" s="183">
        <v>1.27</v>
      </c>
      <c r="I263" s="183">
        <v>1.23</v>
      </c>
      <c r="J263" s="183">
        <v>0.96</v>
      </c>
      <c r="K263" s="183">
        <v>1.11</v>
      </c>
      <c r="L263" s="183">
        <v>1.11</v>
      </c>
      <c r="M263" s="183">
        <v>0.97</v>
      </c>
      <c r="N263" s="183">
        <v>0.65</v>
      </c>
      <c r="O263" s="183">
        <v>1</v>
      </c>
      <c r="P263" s="183">
        <v>0.87</v>
      </c>
      <c r="Q263" s="183">
        <v>1.04</v>
      </c>
      <c r="R263" s="183">
        <v>1.22</v>
      </c>
      <c r="S263" s="183">
        <v>1.24</v>
      </c>
      <c r="T263" s="183">
        <v>0.72</v>
      </c>
      <c r="U263" s="183">
        <v>0.99</v>
      </c>
      <c r="V263" s="183">
        <v>1.12</v>
      </c>
      <c r="W263" s="183">
        <v>1.18</v>
      </c>
      <c r="X263" s="183">
        <v>0.93</v>
      </c>
      <c r="Y263" s="183">
        <v>0.96</v>
      </c>
      <c r="Z263" s="183">
        <v>1</v>
      </c>
      <c r="AA263" s="183">
        <v>0.99</v>
      </c>
      <c r="AB263" s="183">
        <v>0.99</v>
      </c>
      <c r="AC263" s="183">
        <v>0.87</v>
      </c>
      <c r="AD263" s="183">
        <v>0.58</v>
      </c>
      <c r="AE263" s="183">
        <v>0</v>
      </c>
      <c r="AF263" s="183">
        <v>1.04</v>
      </c>
      <c r="AG263" s="183">
        <v>1.14</v>
      </c>
      <c r="AH263" s="183">
        <v>0</v>
      </c>
      <c r="AI263" s="183">
        <v>1.34</v>
      </c>
      <c r="AJ263" s="322" t="s">
        <v>544</v>
      </c>
      <c r="AK263" s="54"/>
    </row>
    <row r="264" spans="1:37" ht="15">
      <c r="A264" s="302"/>
      <c r="B264" s="297"/>
      <c r="C264" s="165">
        <v>2006</v>
      </c>
      <c r="D264" s="165"/>
      <c r="E264" s="183">
        <v>1.01</v>
      </c>
      <c r="F264" s="183">
        <v>0.87</v>
      </c>
      <c r="G264" s="183">
        <v>0.96</v>
      </c>
      <c r="H264" s="183">
        <v>1.05</v>
      </c>
      <c r="I264" s="183">
        <v>1.24</v>
      </c>
      <c r="J264" s="183">
        <v>0.99</v>
      </c>
      <c r="K264" s="183">
        <v>0.91</v>
      </c>
      <c r="L264" s="183">
        <v>0.96</v>
      </c>
      <c r="M264" s="183">
        <v>1.06</v>
      </c>
      <c r="N264" s="183">
        <v>0.87</v>
      </c>
      <c r="O264" s="183">
        <v>1.19</v>
      </c>
      <c r="P264" s="183">
        <v>0.93</v>
      </c>
      <c r="Q264" s="183">
        <v>0.77</v>
      </c>
      <c r="R264" s="183">
        <v>1.17</v>
      </c>
      <c r="S264" s="183">
        <v>1.28</v>
      </c>
      <c r="T264" s="183">
        <v>1.06</v>
      </c>
      <c r="U264" s="183">
        <v>1.24</v>
      </c>
      <c r="V264" s="183">
        <v>1.13</v>
      </c>
      <c r="W264" s="183">
        <v>1.25</v>
      </c>
      <c r="X264" s="183">
        <v>0.95</v>
      </c>
      <c r="Y264" s="183">
        <v>1.04</v>
      </c>
      <c r="Z264" s="183">
        <v>0.98</v>
      </c>
      <c r="AA264" s="183">
        <v>1.13</v>
      </c>
      <c r="AB264" s="183">
        <v>1.07</v>
      </c>
      <c r="AC264" s="183">
        <v>0.64</v>
      </c>
      <c r="AD264" s="183">
        <v>1.23</v>
      </c>
      <c r="AE264" s="183">
        <v>0</v>
      </c>
      <c r="AF264" s="183">
        <v>1.03</v>
      </c>
      <c r="AG264" s="183">
        <v>1.13</v>
      </c>
      <c r="AH264" s="183">
        <v>0</v>
      </c>
      <c r="AI264" s="183">
        <v>1.37</v>
      </c>
      <c r="AJ264" s="305"/>
      <c r="AK264" s="54"/>
    </row>
    <row r="265" spans="1:37" ht="15">
      <c r="A265" s="302"/>
      <c r="B265" s="297"/>
      <c r="C265" s="182">
        <v>2007</v>
      </c>
      <c r="D265" s="182"/>
      <c r="E265" s="183">
        <v>1</v>
      </c>
      <c r="F265" s="183">
        <v>1</v>
      </c>
      <c r="G265" s="183">
        <v>0.44</v>
      </c>
      <c r="H265" s="183">
        <v>1.06</v>
      </c>
      <c r="I265" s="183">
        <v>1.08</v>
      </c>
      <c r="J265" s="183">
        <v>1.06</v>
      </c>
      <c r="K265" s="183">
        <v>0.84</v>
      </c>
      <c r="L265" s="183">
        <v>0.96</v>
      </c>
      <c r="M265" s="183">
        <v>0.88</v>
      </c>
      <c r="N265" s="183">
        <v>0.63</v>
      </c>
      <c r="O265" s="183">
        <v>1.15</v>
      </c>
      <c r="P265" s="183">
        <v>0.94</v>
      </c>
      <c r="Q265" s="183">
        <v>1.17</v>
      </c>
      <c r="R265" s="183">
        <v>1.1</v>
      </c>
      <c r="S265" s="183">
        <v>1.35</v>
      </c>
      <c r="T265" s="183">
        <v>0.84</v>
      </c>
      <c r="U265" s="183">
        <v>0.95</v>
      </c>
      <c r="V265" s="183">
        <v>1.03</v>
      </c>
      <c r="W265" s="183">
        <v>1.46</v>
      </c>
      <c r="X265" s="183">
        <v>1.07</v>
      </c>
      <c r="Y265" s="183">
        <v>1.01</v>
      </c>
      <c r="Z265" s="183">
        <v>0.97</v>
      </c>
      <c r="AA265" s="183">
        <v>1.1</v>
      </c>
      <c r="AB265" s="183">
        <v>1.09</v>
      </c>
      <c r="AC265" s="183">
        <v>0.75</v>
      </c>
      <c r="AD265" s="183">
        <v>1.45</v>
      </c>
      <c r="AE265" s="183">
        <v>0</v>
      </c>
      <c r="AF265" s="183">
        <v>1</v>
      </c>
      <c r="AG265" s="183">
        <v>1.21</v>
      </c>
      <c r="AH265" s="183">
        <v>0</v>
      </c>
      <c r="AI265" s="183">
        <v>1.17</v>
      </c>
      <c r="AJ265" s="305"/>
      <c r="AK265" s="54"/>
    </row>
    <row r="266" spans="1:37" ht="15">
      <c r="A266" s="302"/>
      <c r="B266" s="297"/>
      <c r="C266" s="165">
        <v>2008</v>
      </c>
      <c r="D266" s="165"/>
      <c r="E266" s="183">
        <v>1.0129</v>
      </c>
      <c r="F266" s="183">
        <v>1</v>
      </c>
      <c r="G266" s="183">
        <v>1.02</v>
      </c>
      <c r="H266" s="183">
        <v>1.1</v>
      </c>
      <c r="I266" s="183">
        <v>0.99</v>
      </c>
      <c r="J266" s="183">
        <v>1.12</v>
      </c>
      <c r="K266" s="183">
        <v>1.27</v>
      </c>
      <c r="L266" s="183">
        <v>1</v>
      </c>
      <c r="M266" s="183">
        <v>0.81</v>
      </c>
      <c r="N266" s="183">
        <v>1.33</v>
      </c>
      <c r="O266" s="183">
        <v>1.29</v>
      </c>
      <c r="P266" s="183">
        <v>0.96</v>
      </c>
      <c r="Q266" s="183">
        <v>0.44</v>
      </c>
      <c r="R266" s="183">
        <v>1.04</v>
      </c>
      <c r="S266" s="183">
        <v>1.03</v>
      </c>
      <c r="T266" s="183">
        <v>0.85</v>
      </c>
      <c r="U266" s="183">
        <v>1</v>
      </c>
      <c r="V266" s="183">
        <v>1.28</v>
      </c>
      <c r="W266" s="183">
        <v>0.8</v>
      </c>
      <c r="X266" s="183">
        <v>1.06</v>
      </c>
      <c r="Y266" s="183">
        <v>0.96</v>
      </c>
      <c r="Z266" s="183">
        <v>1.21</v>
      </c>
      <c r="AA266" s="183">
        <v>0.61</v>
      </c>
      <c r="AB266" s="183">
        <v>0.75</v>
      </c>
      <c r="AC266" s="183">
        <v>0.94</v>
      </c>
      <c r="AD266" s="183">
        <v>0.85</v>
      </c>
      <c r="AE266" s="183">
        <v>0</v>
      </c>
      <c r="AF266" s="183">
        <v>0.94</v>
      </c>
      <c r="AG266" s="183">
        <v>1.09</v>
      </c>
      <c r="AH266" s="183">
        <v>0</v>
      </c>
      <c r="AI266" s="183">
        <v>0.99</v>
      </c>
      <c r="AJ266" s="305"/>
      <c r="AK266" s="54"/>
    </row>
    <row r="267" spans="1:37" ht="15">
      <c r="A267" s="302"/>
      <c r="B267" s="297"/>
      <c r="C267" s="182">
        <v>2009</v>
      </c>
      <c r="D267" s="182"/>
      <c r="E267" s="183">
        <v>1.0072</v>
      </c>
      <c r="F267" s="183">
        <v>0.97</v>
      </c>
      <c r="G267" s="183">
        <v>1</v>
      </c>
      <c r="H267" s="183">
        <v>1.05</v>
      </c>
      <c r="I267" s="183">
        <v>0.83</v>
      </c>
      <c r="J267" s="183">
        <v>1.06</v>
      </c>
      <c r="K267" s="183">
        <v>0.73</v>
      </c>
      <c r="L267" s="183">
        <v>0.98</v>
      </c>
      <c r="M267" s="183">
        <v>0.99</v>
      </c>
      <c r="N267" s="183">
        <v>1.03</v>
      </c>
      <c r="O267" s="183">
        <v>1</v>
      </c>
      <c r="P267" s="183">
        <v>0.95</v>
      </c>
      <c r="Q267" s="183">
        <v>1.09</v>
      </c>
      <c r="R267" s="183">
        <v>0.7</v>
      </c>
      <c r="S267" s="183">
        <v>1.11</v>
      </c>
      <c r="T267" s="183">
        <v>0.95</v>
      </c>
      <c r="U267" s="183">
        <v>1.07</v>
      </c>
      <c r="V267" s="183">
        <v>1.01</v>
      </c>
      <c r="W267" s="183">
        <v>1.02</v>
      </c>
      <c r="X267" s="183">
        <v>0.96</v>
      </c>
      <c r="Y267" s="183">
        <v>1.01</v>
      </c>
      <c r="Z267" s="183">
        <v>1.06</v>
      </c>
      <c r="AA267" s="183">
        <v>1.06</v>
      </c>
      <c r="AB267" s="183">
        <v>0.98</v>
      </c>
      <c r="AC267" s="183">
        <v>0.94</v>
      </c>
      <c r="AD267" s="183">
        <v>1.01</v>
      </c>
      <c r="AE267" s="183">
        <v>0</v>
      </c>
      <c r="AF267" s="183">
        <v>1.04</v>
      </c>
      <c r="AG267" s="183">
        <v>1</v>
      </c>
      <c r="AH267" s="183">
        <v>1.23</v>
      </c>
      <c r="AI267" s="183">
        <v>1.02</v>
      </c>
      <c r="AJ267" s="305"/>
      <c r="AK267" s="54"/>
    </row>
    <row r="268" spans="1:37" ht="15">
      <c r="A268" s="303"/>
      <c r="B268" s="298"/>
      <c r="C268" s="165">
        <v>2010</v>
      </c>
      <c r="D268" s="165"/>
      <c r="E268" s="183">
        <v>0.9739</v>
      </c>
      <c r="F268" s="183">
        <v>0.96</v>
      </c>
      <c r="G268" s="183">
        <v>0.97</v>
      </c>
      <c r="H268" s="183">
        <v>0.94</v>
      </c>
      <c r="I268" s="183">
        <v>1.01</v>
      </c>
      <c r="J268" s="183">
        <v>1.01</v>
      </c>
      <c r="K268" s="183">
        <v>0.86</v>
      </c>
      <c r="L268" s="183">
        <v>0.97</v>
      </c>
      <c r="M268" s="183">
        <v>1</v>
      </c>
      <c r="N268" s="183">
        <v>1.01</v>
      </c>
      <c r="O268" s="183">
        <v>0.96</v>
      </c>
      <c r="P268" s="183">
        <v>0.95</v>
      </c>
      <c r="Q268" s="183">
        <v>1.15</v>
      </c>
      <c r="R268" s="183">
        <v>0.97</v>
      </c>
      <c r="S268" s="183">
        <v>1.03</v>
      </c>
      <c r="T268" s="183">
        <v>0.97</v>
      </c>
      <c r="U268" s="183">
        <v>0.98</v>
      </c>
      <c r="V268" s="183">
        <v>1</v>
      </c>
      <c r="W268" s="183">
        <v>1.1</v>
      </c>
      <c r="X268" s="183">
        <v>0.91</v>
      </c>
      <c r="Y268" s="183">
        <v>1.07</v>
      </c>
      <c r="Z268" s="183">
        <v>0.95</v>
      </c>
      <c r="AA268" s="183">
        <v>0.99</v>
      </c>
      <c r="AB268" s="183">
        <v>0.88</v>
      </c>
      <c r="AC268" s="183">
        <v>0.95</v>
      </c>
      <c r="AD268" s="183">
        <v>0.71</v>
      </c>
      <c r="AE268" s="183">
        <v>1.03</v>
      </c>
      <c r="AF268" s="183">
        <v>0.96</v>
      </c>
      <c r="AG268" s="183">
        <v>0.99</v>
      </c>
      <c r="AH268" s="183">
        <v>1</v>
      </c>
      <c r="AI268" s="183">
        <v>1.01</v>
      </c>
      <c r="AJ268" s="323"/>
      <c r="AK268" s="54"/>
    </row>
    <row r="269" spans="1:37" ht="15">
      <c r="A269" s="301" t="s">
        <v>789</v>
      </c>
      <c r="B269" s="296"/>
      <c r="C269" s="182">
        <v>2005</v>
      </c>
      <c r="D269" s="182"/>
      <c r="E269" s="183">
        <v>0</v>
      </c>
      <c r="F269" s="183">
        <v>0</v>
      </c>
      <c r="G269" s="183">
        <v>0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183">
        <v>0</v>
      </c>
      <c r="P269" s="183">
        <v>0</v>
      </c>
      <c r="Q269" s="183">
        <v>0</v>
      </c>
      <c r="R269" s="183">
        <v>0</v>
      </c>
      <c r="S269" s="183">
        <v>0</v>
      </c>
      <c r="T269" s="183">
        <v>0</v>
      </c>
      <c r="U269" s="183">
        <v>0</v>
      </c>
      <c r="V269" s="183">
        <v>0</v>
      </c>
      <c r="W269" s="183">
        <v>0</v>
      </c>
      <c r="X269" s="183">
        <v>0</v>
      </c>
      <c r="Y269" s="183">
        <v>0</v>
      </c>
      <c r="Z269" s="183">
        <v>0</v>
      </c>
      <c r="AA269" s="183">
        <v>0</v>
      </c>
      <c r="AB269" s="183">
        <v>0</v>
      </c>
      <c r="AC269" s="183">
        <v>0</v>
      </c>
      <c r="AD269" s="183">
        <v>0</v>
      </c>
      <c r="AE269" s="183">
        <v>0</v>
      </c>
      <c r="AF269" s="183">
        <v>0</v>
      </c>
      <c r="AG269" s="183">
        <v>0</v>
      </c>
      <c r="AH269" s="183">
        <v>0</v>
      </c>
      <c r="AI269" s="183">
        <v>0</v>
      </c>
      <c r="AJ269" s="322" t="s">
        <v>544</v>
      </c>
      <c r="AK269" s="322" t="s">
        <v>545</v>
      </c>
    </row>
    <row r="270" spans="1:37" ht="15">
      <c r="A270" s="302"/>
      <c r="B270" s="297"/>
      <c r="C270" s="165">
        <v>2006</v>
      </c>
      <c r="D270" s="165"/>
      <c r="E270" s="183">
        <v>0</v>
      </c>
      <c r="F270" s="183">
        <v>0</v>
      </c>
      <c r="G270" s="183">
        <v>0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183">
        <v>0</v>
      </c>
      <c r="P270" s="183">
        <v>0</v>
      </c>
      <c r="Q270" s="183">
        <v>0</v>
      </c>
      <c r="R270" s="183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183">
        <v>0</v>
      </c>
      <c r="AD270" s="183">
        <v>0</v>
      </c>
      <c r="AE270" s="183">
        <v>0</v>
      </c>
      <c r="AF270" s="183">
        <v>0</v>
      </c>
      <c r="AG270" s="183">
        <v>0</v>
      </c>
      <c r="AH270" s="183">
        <v>0</v>
      </c>
      <c r="AI270" s="183">
        <v>0</v>
      </c>
      <c r="AJ270" s="305"/>
      <c r="AK270" s="305"/>
    </row>
    <row r="271" spans="1:37" ht="15">
      <c r="A271" s="302"/>
      <c r="B271" s="297"/>
      <c r="C271" s="182">
        <v>2007</v>
      </c>
      <c r="D271" s="182"/>
      <c r="E271" s="183">
        <v>0</v>
      </c>
      <c r="F271" s="183">
        <v>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183">
        <v>0</v>
      </c>
      <c r="P271" s="183">
        <v>0</v>
      </c>
      <c r="Q271" s="183">
        <v>0</v>
      </c>
      <c r="R271" s="183">
        <v>0</v>
      </c>
      <c r="S271" s="183">
        <v>0</v>
      </c>
      <c r="T271" s="183">
        <v>0</v>
      </c>
      <c r="U271" s="183">
        <v>0</v>
      </c>
      <c r="V271" s="183">
        <v>0</v>
      </c>
      <c r="W271" s="183">
        <v>0</v>
      </c>
      <c r="X271" s="183">
        <v>0</v>
      </c>
      <c r="Y271" s="183">
        <v>0</v>
      </c>
      <c r="Z271" s="183">
        <v>0</v>
      </c>
      <c r="AA271" s="183">
        <v>0</v>
      </c>
      <c r="AB271" s="183">
        <v>0</v>
      </c>
      <c r="AC271" s="183">
        <v>0</v>
      </c>
      <c r="AD271" s="183">
        <v>0</v>
      </c>
      <c r="AE271" s="183">
        <v>0</v>
      </c>
      <c r="AF271" s="183">
        <v>0</v>
      </c>
      <c r="AG271" s="183">
        <v>0</v>
      </c>
      <c r="AH271" s="183">
        <v>0</v>
      </c>
      <c r="AI271" s="183">
        <v>0</v>
      </c>
      <c r="AJ271" s="305"/>
      <c r="AK271" s="305"/>
    </row>
    <row r="272" spans="1:37" ht="15">
      <c r="A272" s="302"/>
      <c r="B272" s="297"/>
      <c r="C272" s="165">
        <v>2008</v>
      </c>
      <c r="D272" s="165"/>
      <c r="E272" s="183">
        <v>0</v>
      </c>
      <c r="F272" s="183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183">
        <v>0</v>
      </c>
      <c r="P272" s="183">
        <v>0</v>
      </c>
      <c r="Q272" s="183">
        <v>0</v>
      </c>
      <c r="R272" s="183">
        <v>0</v>
      </c>
      <c r="S272" s="183">
        <v>0</v>
      </c>
      <c r="T272" s="183">
        <v>0</v>
      </c>
      <c r="U272" s="183">
        <v>0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3">
        <v>0</v>
      </c>
      <c r="AC272" s="183">
        <v>0</v>
      </c>
      <c r="AD272" s="183">
        <v>0</v>
      </c>
      <c r="AE272" s="183">
        <v>0</v>
      </c>
      <c r="AF272" s="183">
        <v>0</v>
      </c>
      <c r="AG272" s="183">
        <v>0</v>
      </c>
      <c r="AH272" s="183">
        <v>0</v>
      </c>
      <c r="AI272" s="183">
        <v>0</v>
      </c>
      <c r="AJ272" s="305"/>
      <c r="AK272" s="305"/>
    </row>
    <row r="273" spans="1:37" ht="15">
      <c r="A273" s="302"/>
      <c r="B273" s="297"/>
      <c r="C273" s="182">
        <v>2009</v>
      </c>
      <c r="D273" s="182"/>
      <c r="E273" s="183">
        <v>0</v>
      </c>
      <c r="F273" s="183">
        <v>0</v>
      </c>
      <c r="G273" s="183">
        <v>0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183">
        <v>0</v>
      </c>
      <c r="P273" s="183">
        <v>0</v>
      </c>
      <c r="Q273" s="183">
        <v>0</v>
      </c>
      <c r="R273" s="183">
        <v>0</v>
      </c>
      <c r="S273" s="183">
        <v>0</v>
      </c>
      <c r="T273" s="183">
        <v>0</v>
      </c>
      <c r="U273" s="183">
        <v>0</v>
      </c>
      <c r="V273" s="183">
        <v>0</v>
      </c>
      <c r="W273" s="183">
        <v>0</v>
      </c>
      <c r="X273" s="183">
        <v>0</v>
      </c>
      <c r="Y273" s="183">
        <v>0</v>
      </c>
      <c r="Z273" s="183">
        <v>0</v>
      </c>
      <c r="AA273" s="183">
        <v>0</v>
      </c>
      <c r="AB273" s="183">
        <v>0</v>
      </c>
      <c r="AC273" s="183">
        <v>0</v>
      </c>
      <c r="AD273" s="183">
        <v>0</v>
      </c>
      <c r="AE273" s="183">
        <v>0</v>
      </c>
      <c r="AF273" s="183">
        <v>0</v>
      </c>
      <c r="AG273" s="183">
        <v>0</v>
      </c>
      <c r="AH273" s="183">
        <v>0</v>
      </c>
      <c r="AI273" s="183">
        <v>0</v>
      </c>
      <c r="AJ273" s="305"/>
      <c r="AK273" s="305"/>
    </row>
    <row r="274" spans="1:37" ht="15">
      <c r="A274" s="303"/>
      <c r="B274" s="298"/>
      <c r="C274" s="165">
        <v>2010</v>
      </c>
      <c r="D274" s="165"/>
      <c r="E274" s="183">
        <v>0.7215</v>
      </c>
      <c r="F274" s="183">
        <v>0.78</v>
      </c>
      <c r="G274" s="183">
        <v>0.77</v>
      </c>
      <c r="H274" s="183">
        <v>0.61</v>
      </c>
      <c r="I274" s="183">
        <v>0.57</v>
      </c>
      <c r="J274" s="183">
        <v>0.83</v>
      </c>
      <c r="K274" s="183">
        <v>0.73</v>
      </c>
      <c r="L274" s="183">
        <v>0.67</v>
      </c>
      <c r="M274" s="183">
        <v>0.76</v>
      </c>
      <c r="N274" s="183">
        <v>0.82</v>
      </c>
      <c r="O274" s="183">
        <v>0.76</v>
      </c>
      <c r="P274" s="183">
        <v>0.77</v>
      </c>
      <c r="Q274" s="183">
        <v>0.79</v>
      </c>
      <c r="R274" s="183">
        <v>0.55</v>
      </c>
      <c r="S274" s="183">
        <v>0.53</v>
      </c>
      <c r="T274" s="183">
        <v>0.86</v>
      </c>
      <c r="U274" s="183">
        <v>0.87</v>
      </c>
      <c r="V274" s="183">
        <v>0.81</v>
      </c>
      <c r="W274" s="183">
        <v>0.95</v>
      </c>
      <c r="X274" s="183">
        <v>0.54</v>
      </c>
      <c r="Y274" s="183">
        <v>0.75</v>
      </c>
      <c r="Z274" s="183">
        <v>0.86</v>
      </c>
      <c r="AA274" s="183">
        <v>0.59</v>
      </c>
      <c r="AB274" s="183">
        <v>0.72</v>
      </c>
      <c r="AC274" s="183">
        <v>0.72</v>
      </c>
      <c r="AD274" s="183">
        <v>0.32</v>
      </c>
      <c r="AE274" s="183">
        <v>0.56</v>
      </c>
      <c r="AF274" s="183">
        <v>0.81</v>
      </c>
      <c r="AG274" s="183">
        <v>0.54</v>
      </c>
      <c r="AH274" s="183">
        <v>0.72</v>
      </c>
      <c r="AI274" s="183">
        <v>0.52</v>
      </c>
      <c r="AJ274" s="323"/>
      <c r="AK274" s="306"/>
    </row>
    <row r="275" spans="1:37" ht="15">
      <c r="A275" s="301" t="s">
        <v>790</v>
      </c>
      <c r="B275" s="296"/>
      <c r="C275" s="182">
        <v>2005</v>
      </c>
      <c r="D275" s="182"/>
      <c r="E275" s="183">
        <v>0</v>
      </c>
      <c r="F275" s="183">
        <v>0</v>
      </c>
      <c r="G275" s="183">
        <v>0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183">
        <v>0</v>
      </c>
      <c r="P275" s="183">
        <v>0</v>
      </c>
      <c r="Q275" s="183">
        <v>0</v>
      </c>
      <c r="R275" s="183">
        <v>0</v>
      </c>
      <c r="S275" s="183">
        <v>0</v>
      </c>
      <c r="T275" s="183">
        <v>0</v>
      </c>
      <c r="U275" s="183">
        <v>0</v>
      </c>
      <c r="V275" s="183">
        <v>0</v>
      </c>
      <c r="W275" s="183">
        <v>0</v>
      </c>
      <c r="X275" s="183">
        <v>0</v>
      </c>
      <c r="Y275" s="183">
        <v>0</v>
      </c>
      <c r="Z275" s="183">
        <v>0</v>
      </c>
      <c r="AA275" s="183">
        <v>0</v>
      </c>
      <c r="AB275" s="183">
        <v>0</v>
      </c>
      <c r="AC275" s="183">
        <v>0</v>
      </c>
      <c r="AD275" s="183">
        <v>0</v>
      </c>
      <c r="AE275" s="183">
        <v>0</v>
      </c>
      <c r="AF275" s="183">
        <v>0</v>
      </c>
      <c r="AG275" s="183">
        <v>0</v>
      </c>
      <c r="AH275" s="183">
        <v>0</v>
      </c>
      <c r="AI275" s="183">
        <v>0</v>
      </c>
      <c r="AJ275" s="322" t="s">
        <v>544</v>
      </c>
      <c r="AK275" s="322" t="s">
        <v>546</v>
      </c>
    </row>
    <row r="276" spans="1:37" ht="15">
      <c r="A276" s="302"/>
      <c r="B276" s="297"/>
      <c r="C276" s="165">
        <v>2006</v>
      </c>
      <c r="D276" s="165"/>
      <c r="E276" s="183">
        <v>0</v>
      </c>
      <c r="F276" s="183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183">
        <v>0</v>
      </c>
      <c r="P276" s="183">
        <v>0</v>
      </c>
      <c r="Q276" s="183">
        <v>0</v>
      </c>
      <c r="R276" s="183">
        <v>0</v>
      </c>
      <c r="S276" s="183">
        <v>0</v>
      </c>
      <c r="T276" s="183">
        <v>0</v>
      </c>
      <c r="U276" s="183">
        <v>0</v>
      </c>
      <c r="V276" s="183">
        <v>0</v>
      </c>
      <c r="W276" s="183">
        <v>0</v>
      </c>
      <c r="X276" s="183">
        <v>0</v>
      </c>
      <c r="Y276" s="183">
        <v>0</v>
      </c>
      <c r="Z276" s="183">
        <v>0</v>
      </c>
      <c r="AA276" s="183">
        <v>0</v>
      </c>
      <c r="AB276" s="183">
        <v>0</v>
      </c>
      <c r="AC276" s="183">
        <v>0</v>
      </c>
      <c r="AD276" s="183">
        <v>0</v>
      </c>
      <c r="AE276" s="183">
        <v>0</v>
      </c>
      <c r="AF276" s="183">
        <v>0</v>
      </c>
      <c r="AG276" s="183">
        <v>0</v>
      </c>
      <c r="AH276" s="183">
        <v>0</v>
      </c>
      <c r="AI276" s="183">
        <v>0</v>
      </c>
      <c r="AJ276" s="305"/>
      <c r="AK276" s="305"/>
    </row>
    <row r="277" spans="1:37" ht="15">
      <c r="A277" s="302"/>
      <c r="B277" s="297"/>
      <c r="C277" s="182">
        <v>2007</v>
      </c>
      <c r="D277" s="182"/>
      <c r="E277" s="183">
        <v>0</v>
      </c>
      <c r="F277" s="183">
        <v>0</v>
      </c>
      <c r="G277" s="183">
        <v>0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183">
        <v>0</v>
      </c>
      <c r="P277" s="183">
        <v>0</v>
      </c>
      <c r="Q277" s="183">
        <v>0</v>
      </c>
      <c r="R277" s="183">
        <v>0</v>
      </c>
      <c r="S277" s="183">
        <v>0</v>
      </c>
      <c r="T277" s="183">
        <v>0</v>
      </c>
      <c r="U277" s="183">
        <v>0</v>
      </c>
      <c r="V277" s="183">
        <v>0</v>
      </c>
      <c r="W277" s="183">
        <v>0</v>
      </c>
      <c r="X277" s="183">
        <v>0</v>
      </c>
      <c r="Y277" s="183">
        <v>0</v>
      </c>
      <c r="Z277" s="183">
        <v>0</v>
      </c>
      <c r="AA277" s="183">
        <v>0</v>
      </c>
      <c r="AB277" s="183">
        <v>0</v>
      </c>
      <c r="AC277" s="183">
        <v>0</v>
      </c>
      <c r="AD277" s="183">
        <v>0</v>
      </c>
      <c r="AE277" s="183">
        <v>0</v>
      </c>
      <c r="AF277" s="183">
        <v>0</v>
      </c>
      <c r="AG277" s="183">
        <v>0</v>
      </c>
      <c r="AH277" s="183">
        <v>0</v>
      </c>
      <c r="AI277" s="183">
        <v>0</v>
      </c>
      <c r="AJ277" s="305"/>
      <c r="AK277" s="305"/>
    </row>
    <row r="278" spans="1:37" ht="15">
      <c r="A278" s="302"/>
      <c r="B278" s="297"/>
      <c r="C278" s="165">
        <v>2008</v>
      </c>
      <c r="D278" s="165"/>
      <c r="E278" s="183">
        <v>0</v>
      </c>
      <c r="F278" s="183">
        <v>0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183">
        <v>0</v>
      </c>
      <c r="P278" s="183">
        <v>0</v>
      </c>
      <c r="Q278" s="183">
        <v>0</v>
      </c>
      <c r="R278" s="183">
        <v>0</v>
      </c>
      <c r="S278" s="183">
        <v>0</v>
      </c>
      <c r="T278" s="183">
        <v>0</v>
      </c>
      <c r="U278" s="183">
        <v>0</v>
      </c>
      <c r="V278" s="183">
        <v>0</v>
      </c>
      <c r="W278" s="183">
        <v>0</v>
      </c>
      <c r="X278" s="183">
        <v>0</v>
      </c>
      <c r="Y278" s="183">
        <v>0</v>
      </c>
      <c r="Z278" s="183">
        <v>0</v>
      </c>
      <c r="AA278" s="183">
        <v>0</v>
      </c>
      <c r="AB278" s="183">
        <v>0</v>
      </c>
      <c r="AC278" s="183">
        <v>0</v>
      </c>
      <c r="AD278" s="183">
        <v>0</v>
      </c>
      <c r="AE278" s="183">
        <v>0</v>
      </c>
      <c r="AF278" s="183">
        <v>0</v>
      </c>
      <c r="AG278" s="183">
        <v>0</v>
      </c>
      <c r="AH278" s="183">
        <v>0</v>
      </c>
      <c r="AI278" s="183">
        <v>0</v>
      </c>
      <c r="AJ278" s="305"/>
      <c r="AK278" s="305"/>
    </row>
    <row r="279" spans="1:37" ht="15">
      <c r="A279" s="302"/>
      <c r="B279" s="297"/>
      <c r="C279" s="182">
        <v>2009</v>
      </c>
      <c r="D279" s="182"/>
      <c r="E279" s="183">
        <v>0</v>
      </c>
      <c r="F279" s="184">
        <v>0</v>
      </c>
      <c r="G279" s="184">
        <v>0</v>
      </c>
      <c r="H279" s="184">
        <v>0</v>
      </c>
      <c r="I279" s="184">
        <v>0</v>
      </c>
      <c r="J279" s="184">
        <v>0</v>
      </c>
      <c r="K279" s="184">
        <v>0</v>
      </c>
      <c r="L279" s="184">
        <v>0</v>
      </c>
      <c r="M279" s="184">
        <v>0</v>
      </c>
      <c r="N279" s="184">
        <v>0</v>
      </c>
      <c r="O279" s="184">
        <v>0</v>
      </c>
      <c r="P279" s="184">
        <v>0</v>
      </c>
      <c r="Q279" s="184">
        <v>0</v>
      </c>
      <c r="R279" s="184">
        <v>0</v>
      </c>
      <c r="S279" s="184">
        <v>0</v>
      </c>
      <c r="T279" s="184">
        <v>0</v>
      </c>
      <c r="U279" s="184">
        <v>0</v>
      </c>
      <c r="V279" s="184">
        <v>0</v>
      </c>
      <c r="W279" s="184">
        <v>0</v>
      </c>
      <c r="X279" s="184">
        <v>0</v>
      </c>
      <c r="Y279" s="184">
        <v>0</v>
      </c>
      <c r="Z279" s="184">
        <v>0</v>
      </c>
      <c r="AA279" s="184">
        <v>0</v>
      </c>
      <c r="AB279" s="184">
        <v>0</v>
      </c>
      <c r="AC279" s="184">
        <v>0</v>
      </c>
      <c r="AD279" s="184">
        <v>0</v>
      </c>
      <c r="AE279" s="184">
        <v>0</v>
      </c>
      <c r="AF279" s="184">
        <v>0</v>
      </c>
      <c r="AG279" s="184">
        <v>0</v>
      </c>
      <c r="AH279" s="184">
        <v>0</v>
      </c>
      <c r="AI279" s="184">
        <v>0</v>
      </c>
      <c r="AJ279" s="305"/>
      <c r="AK279" s="305"/>
    </row>
    <row r="280" spans="1:37" ht="15">
      <c r="A280" s="303"/>
      <c r="B280" s="298"/>
      <c r="C280" s="165">
        <v>2010</v>
      </c>
      <c r="D280" s="165"/>
      <c r="E280" s="185">
        <v>0.89</v>
      </c>
      <c r="F280" s="186">
        <v>1.07</v>
      </c>
      <c r="G280" s="186">
        <v>0.82</v>
      </c>
      <c r="H280" s="186">
        <v>0.97</v>
      </c>
      <c r="I280" s="186">
        <v>0.97</v>
      </c>
      <c r="J280" s="186">
        <v>0.91</v>
      </c>
      <c r="K280" s="186">
        <v>1.01</v>
      </c>
      <c r="L280" s="186">
        <v>0.83</v>
      </c>
      <c r="M280" s="186">
        <v>0.81</v>
      </c>
      <c r="N280" s="186">
        <v>1.01</v>
      </c>
      <c r="O280" s="186">
        <v>1.01</v>
      </c>
      <c r="P280" s="186">
        <v>0.99</v>
      </c>
      <c r="Q280" s="186">
        <v>0.95</v>
      </c>
      <c r="R280" s="186">
        <v>0.93</v>
      </c>
      <c r="S280" s="186">
        <v>0.86</v>
      </c>
      <c r="T280" s="186">
        <v>0.99</v>
      </c>
      <c r="U280" s="186">
        <v>0.99</v>
      </c>
      <c r="V280" s="186">
        <v>0.99</v>
      </c>
      <c r="W280" s="186">
        <v>1.02</v>
      </c>
      <c r="X280" s="186">
        <v>0.96</v>
      </c>
      <c r="Y280" s="186">
        <v>0.86</v>
      </c>
      <c r="Z280" s="186">
        <v>0.93</v>
      </c>
      <c r="AA280" s="186">
        <v>0.76</v>
      </c>
      <c r="AB280" s="186">
        <v>0.91</v>
      </c>
      <c r="AC280" s="186">
        <v>0.8</v>
      </c>
      <c r="AD280" s="186">
        <v>0.44</v>
      </c>
      <c r="AE280" s="186">
        <v>0.82</v>
      </c>
      <c r="AF280" s="186">
        <v>0.96</v>
      </c>
      <c r="AG280" s="186">
        <v>0.75</v>
      </c>
      <c r="AH280" s="186">
        <v>0.92</v>
      </c>
      <c r="AI280" s="186">
        <v>0.87</v>
      </c>
      <c r="AJ280" s="323"/>
      <c r="AK280" s="306"/>
    </row>
    <row r="281" spans="1:37" ht="15">
      <c r="A281" s="301" t="s">
        <v>791</v>
      </c>
      <c r="B281" s="296"/>
      <c r="C281" s="182">
        <v>2005</v>
      </c>
      <c r="D281" s="182"/>
      <c r="E281" s="183">
        <v>1.15</v>
      </c>
      <c r="F281" s="187">
        <v>1.17</v>
      </c>
      <c r="G281" s="187">
        <v>1.01</v>
      </c>
      <c r="H281" s="187">
        <v>0.9</v>
      </c>
      <c r="I281" s="187">
        <v>1.29</v>
      </c>
      <c r="J281" s="187">
        <v>1.25</v>
      </c>
      <c r="K281" s="187">
        <v>1.37</v>
      </c>
      <c r="L281" s="187">
        <v>1.18</v>
      </c>
      <c r="M281" s="187">
        <v>1.3</v>
      </c>
      <c r="N281" s="187">
        <v>0.69</v>
      </c>
      <c r="O281" s="187">
        <v>1.89</v>
      </c>
      <c r="P281" s="187">
        <v>0.99</v>
      </c>
      <c r="Q281" s="187">
        <v>1.71</v>
      </c>
      <c r="R281" s="187">
        <v>1.1</v>
      </c>
      <c r="S281" s="187">
        <v>1.39</v>
      </c>
      <c r="T281" s="187">
        <v>0.89</v>
      </c>
      <c r="U281" s="187">
        <v>0.79</v>
      </c>
      <c r="V281" s="187">
        <v>1.25</v>
      </c>
      <c r="W281" s="187">
        <v>1.39</v>
      </c>
      <c r="X281" s="187">
        <v>1.43</v>
      </c>
      <c r="Y281" s="187">
        <v>1.04</v>
      </c>
      <c r="Z281" s="187">
        <v>1</v>
      </c>
      <c r="AA281" s="187">
        <v>1.31</v>
      </c>
      <c r="AB281" s="187">
        <v>1.89</v>
      </c>
      <c r="AC281" s="187">
        <v>0.66</v>
      </c>
      <c r="AD281" s="187">
        <v>1.15</v>
      </c>
      <c r="AE281" s="187">
        <v>0</v>
      </c>
      <c r="AF281" s="187">
        <v>1.15</v>
      </c>
      <c r="AG281" s="187">
        <v>1.28</v>
      </c>
      <c r="AH281" s="187">
        <v>0</v>
      </c>
      <c r="AI281" s="187">
        <v>1.34</v>
      </c>
      <c r="AJ281" s="322" t="s">
        <v>547</v>
      </c>
      <c r="AK281" s="54"/>
    </row>
    <row r="282" spans="1:37" ht="15">
      <c r="A282" s="302"/>
      <c r="B282" s="297"/>
      <c r="C282" s="165">
        <v>2006</v>
      </c>
      <c r="D282" s="165"/>
      <c r="E282" s="183">
        <v>1.17</v>
      </c>
      <c r="F282" s="183">
        <v>1</v>
      </c>
      <c r="G282" s="183">
        <v>1</v>
      </c>
      <c r="H282" s="183">
        <v>1.64</v>
      </c>
      <c r="I282" s="183">
        <v>1.31</v>
      </c>
      <c r="J282" s="183">
        <v>1.31</v>
      </c>
      <c r="K282" s="183">
        <v>1.3</v>
      </c>
      <c r="L282" s="183">
        <v>1.36</v>
      </c>
      <c r="M282" s="183">
        <v>1.35</v>
      </c>
      <c r="N282" s="183">
        <v>0.78</v>
      </c>
      <c r="O282" s="183">
        <v>1.78</v>
      </c>
      <c r="P282" s="183">
        <v>0.93</v>
      </c>
      <c r="Q282" s="183">
        <v>1.26</v>
      </c>
      <c r="R282" s="183">
        <v>1.35</v>
      </c>
      <c r="S282" s="183">
        <v>1.49</v>
      </c>
      <c r="T282" s="183">
        <v>1.33</v>
      </c>
      <c r="U282" s="183">
        <v>1.6</v>
      </c>
      <c r="V282" s="183">
        <v>1.26</v>
      </c>
      <c r="W282" s="183">
        <v>0.9</v>
      </c>
      <c r="X282" s="183">
        <v>1.55</v>
      </c>
      <c r="Y282" s="183">
        <v>0.97</v>
      </c>
      <c r="Z282" s="183">
        <v>1</v>
      </c>
      <c r="AA282" s="183">
        <v>1.49</v>
      </c>
      <c r="AB282" s="183">
        <v>1.17</v>
      </c>
      <c r="AC282" s="183">
        <v>0.83</v>
      </c>
      <c r="AD282" s="183">
        <v>1.27</v>
      </c>
      <c r="AE282" s="183">
        <v>0</v>
      </c>
      <c r="AF282" s="183">
        <v>1.15</v>
      </c>
      <c r="AG282" s="183">
        <v>1.21</v>
      </c>
      <c r="AH282" s="183">
        <v>0</v>
      </c>
      <c r="AI282" s="183">
        <v>1.31</v>
      </c>
      <c r="AJ282" s="305"/>
      <c r="AK282" s="54"/>
    </row>
    <row r="283" spans="1:37" ht="15">
      <c r="A283" s="302"/>
      <c r="B283" s="297"/>
      <c r="C283" s="182">
        <v>2007</v>
      </c>
      <c r="D283" s="182"/>
      <c r="E283" s="183">
        <v>1.23</v>
      </c>
      <c r="F283" s="183">
        <v>1.44</v>
      </c>
      <c r="G283" s="183">
        <v>0.58</v>
      </c>
      <c r="H283" s="183">
        <v>1.07</v>
      </c>
      <c r="I283" s="183">
        <v>1.38</v>
      </c>
      <c r="J283" s="183">
        <v>1.11</v>
      </c>
      <c r="K283" s="183">
        <v>1.34</v>
      </c>
      <c r="L283" s="183">
        <v>1.02</v>
      </c>
      <c r="M283" s="183">
        <v>1.14</v>
      </c>
      <c r="N283" s="183">
        <v>0.67</v>
      </c>
      <c r="O283" s="183">
        <v>1.18</v>
      </c>
      <c r="P283" s="183">
        <v>0.97</v>
      </c>
      <c r="Q283" s="183">
        <v>1.48</v>
      </c>
      <c r="R283" s="183">
        <v>1.38</v>
      </c>
      <c r="S283" s="183">
        <v>1.75</v>
      </c>
      <c r="T283" s="183">
        <v>1.16</v>
      </c>
      <c r="U283" s="183">
        <v>1.04</v>
      </c>
      <c r="V283" s="183">
        <v>1.04</v>
      </c>
      <c r="W283" s="183">
        <v>1.68</v>
      </c>
      <c r="X283" s="183">
        <v>1.93</v>
      </c>
      <c r="Y283" s="183">
        <v>1.06</v>
      </c>
      <c r="Z283" s="183">
        <v>1</v>
      </c>
      <c r="AA283" s="183">
        <v>1.25</v>
      </c>
      <c r="AB283" s="183">
        <v>1.45</v>
      </c>
      <c r="AC283" s="183">
        <v>0.95</v>
      </c>
      <c r="AD283" s="183">
        <v>1.01</v>
      </c>
      <c r="AE283" s="183">
        <v>0</v>
      </c>
      <c r="AF283" s="183">
        <v>0.99</v>
      </c>
      <c r="AG283" s="183">
        <v>1.48</v>
      </c>
      <c r="AH283" s="183">
        <v>0</v>
      </c>
      <c r="AI283" s="183">
        <v>1.49</v>
      </c>
      <c r="AJ283" s="305"/>
      <c r="AK283" s="54"/>
    </row>
    <row r="284" spans="1:37" ht="15">
      <c r="A284" s="302"/>
      <c r="B284" s="297"/>
      <c r="C284" s="165">
        <v>2008</v>
      </c>
      <c r="D284" s="165"/>
      <c r="E284" s="183">
        <v>0.9775</v>
      </c>
      <c r="F284" s="183">
        <v>0.95</v>
      </c>
      <c r="G284" s="183">
        <v>1.22</v>
      </c>
      <c r="H284" s="183">
        <v>1.08</v>
      </c>
      <c r="I284" s="183">
        <v>1.02</v>
      </c>
      <c r="J284" s="183">
        <v>1.1</v>
      </c>
      <c r="K284" s="183">
        <v>0.94</v>
      </c>
      <c r="L284" s="183">
        <v>0.99</v>
      </c>
      <c r="M284" s="183">
        <v>0.9</v>
      </c>
      <c r="N284" s="183">
        <v>1.01</v>
      </c>
      <c r="O284" s="183">
        <v>1.29</v>
      </c>
      <c r="P284" s="183">
        <v>1.01</v>
      </c>
      <c r="Q284" s="183">
        <v>0.55</v>
      </c>
      <c r="R284" s="183">
        <v>1.18</v>
      </c>
      <c r="S284" s="183">
        <v>1.11</v>
      </c>
      <c r="T284" s="183">
        <v>0.78</v>
      </c>
      <c r="U284" s="183">
        <v>1.06</v>
      </c>
      <c r="V284" s="183">
        <v>1.07</v>
      </c>
      <c r="W284" s="183">
        <v>1.31</v>
      </c>
      <c r="X284" s="183">
        <v>1.01</v>
      </c>
      <c r="Y284" s="183">
        <v>0.84</v>
      </c>
      <c r="Z284" s="183">
        <v>1.14</v>
      </c>
      <c r="AA284" s="183">
        <v>0.74</v>
      </c>
      <c r="AB284" s="183">
        <v>0.84</v>
      </c>
      <c r="AC284" s="183">
        <v>1.07</v>
      </c>
      <c r="AD284" s="183">
        <v>0.71</v>
      </c>
      <c r="AE284" s="183">
        <v>0</v>
      </c>
      <c r="AF284" s="183">
        <v>0.8</v>
      </c>
      <c r="AG284" s="183">
        <v>1.02</v>
      </c>
      <c r="AH284" s="183">
        <v>0</v>
      </c>
      <c r="AI284" s="183">
        <v>0.82</v>
      </c>
      <c r="AJ284" s="305"/>
      <c r="AK284" s="54"/>
    </row>
    <row r="285" spans="1:37" ht="15">
      <c r="A285" s="302"/>
      <c r="B285" s="297"/>
      <c r="C285" s="182">
        <v>2009</v>
      </c>
      <c r="D285" s="182"/>
      <c r="E285" s="183">
        <v>1.01</v>
      </c>
      <c r="F285" s="183">
        <v>1</v>
      </c>
      <c r="G285" s="183">
        <v>0.99</v>
      </c>
      <c r="H285" s="183">
        <v>1.08</v>
      </c>
      <c r="I285" s="183">
        <v>1.04</v>
      </c>
      <c r="J285" s="183">
        <v>1</v>
      </c>
      <c r="K285" s="183">
        <v>0.89</v>
      </c>
      <c r="L285" s="183">
        <v>0.91</v>
      </c>
      <c r="M285" s="183">
        <v>1.08</v>
      </c>
      <c r="N285" s="183">
        <v>1.08</v>
      </c>
      <c r="O285" s="183">
        <v>0.91</v>
      </c>
      <c r="P285" s="183">
        <v>0.99</v>
      </c>
      <c r="Q285" s="183">
        <v>0.87</v>
      </c>
      <c r="R285" s="183">
        <v>1.78</v>
      </c>
      <c r="S285" s="183">
        <v>1.18</v>
      </c>
      <c r="T285" s="183">
        <v>0.84</v>
      </c>
      <c r="U285" s="183">
        <v>1.16</v>
      </c>
      <c r="V285" s="183">
        <v>1.07</v>
      </c>
      <c r="W285" s="183">
        <v>1.03</v>
      </c>
      <c r="X285" s="183">
        <v>1.23</v>
      </c>
      <c r="Y285" s="183">
        <v>0.96</v>
      </c>
      <c r="Z285" s="183">
        <v>1.08</v>
      </c>
      <c r="AA285" s="183">
        <v>1.02</v>
      </c>
      <c r="AB285" s="183">
        <v>0.96</v>
      </c>
      <c r="AC285" s="183">
        <v>0.95</v>
      </c>
      <c r="AD285" s="183">
        <v>0.9</v>
      </c>
      <c r="AE285" s="183">
        <v>0</v>
      </c>
      <c r="AF285" s="183">
        <v>0.92</v>
      </c>
      <c r="AG285" s="183">
        <v>0.97</v>
      </c>
      <c r="AH285" s="183">
        <v>1.08</v>
      </c>
      <c r="AI285" s="183">
        <v>0.97</v>
      </c>
      <c r="AJ285" s="305"/>
      <c r="AK285" s="54"/>
    </row>
    <row r="286" spans="1:37" ht="15">
      <c r="A286" s="303"/>
      <c r="B286" s="298"/>
      <c r="C286" s="165">
        <v>2010</v>
      </c>
      <c r="D286" s="165"/>
      <c r="E286" s="183">
        <v>0.887</v>
      </c>
      <c r="F286" s="183">
        <v>0.82</v>
      </c>
      <c r="G286" s="183">
        <v>0.97</v>
      </c>
      <c r="H286" s="183">
        <v>0.97</v>
      </c>
      <c r="I286" s="183">
        <v>0.91</v>
      </c>
      <c r="J286" s="183">
        <v>1.01</v>
      </c>
      <c r="K286" s="183">
        <v>0.83</v>
      </c>
      <c r="L286" s="183">
        <v>0.81</v>
      </c>
      <c r="M286" s="183">
        <v>1.01</v>
      </c>
      <c r="N286" s="183">
        <v>1.01</v>
      </c>
      <c r="O286" s="183">
        <v>0.99</v>
      </c>
      <c r="P286" s="183">
        <v>0.95</v>
      </c>
      <c r="Q286" s="183">
        <v>0.93</v>
      </c>
      <c r="R286" s="183">
        <v>0.86</v>
      </c>
      <c r="S286" s="183">
        <v>1.07</v>
      </c>
      <c r="T286" s="183">
        <v>0.99</v>
      </c>
      <c r="U286" s="183">
        <v>0.99</v>
      </c>
      <c r="V286" s="183">
        <v>0.99</v>
      </c>
      <c r="W286" s="183">
        <v>1.02</v>
      </c>
      <c r="X286" s="183">
        <v>0.96</v>
      </c>
      <c r="Y286" s="183">
        <v>0.86</v>
      </c>
      <c r="Z286" s="183">
        <v>0.93</v>
      </c>
      <c r="AA286" s="183">
        <v>0.76</v>
      </c>
      <c r="AB286" s="183">
        <v>0.91</v>
      </c>
      <c r="AC286" s="183">
        <v>0.8</v>
      </c>
      <c r="AD286" s="183">
        <v>0.44</v>
      </c>
      <c r="AE286" s="183">
        <v>0.82</v>
      </c>
      <c r="AF286" s="183">
        <v>0.96</v>
      </c>
      <c r="AG286" s="183">
        <v>0.75</v>
      </c>
      <c r="AH286" s="183">
        <v>0.92</v>
      </c>
      <c r="AI286" s="183">
        <v>0.87</v>
      </c>
      <c r="AJ286" s="306"/>
      <c r="AK286" s="54"/>
    </row>
    <row r="287" spans="1:37" ht="15">
      <c r="A287" s="301" t="s">
        <v>792</v>
      </c>
      <c r="B287" s="296"/>
      <c r="C287" s="182">
        <v>2005</v>
      </c>
      <c r="D287" s="182"/>
      <c r="E287" s="183">
        <v>0</v>
      </c>
      <c r="F287" s="183">
        <v>0</v>
      </c>
      <c r="G287" s="183">
        <v>0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183">
        <v>0</v>
      </c>
      <c r="P287" s="183">
        <v>0</v>
      </c>
      <c r="Q287" s="183">
        <v>0</v>
      </c>
      <c r="R287" s="183">
        <v>0</v>
      </c>
      <c r="S287" s="183">
        <v>0</v>
      </c>
      <c r="T287" s="183">
        <v>0</v>
      </c>
      <c r="U287" s="183">
        <v>0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3">
        <v>0</v>
      </c>
      <c r="AC287" s="183">
        <v>0</v>
      </c>
      <c r="AD287" s="183">
        <v>0</v>
      </c>
      <c r="AE287" s="183">
        <v>0</v>
      </c>
      <c r="AF287" s="183">
        <v>0</v>
      </c>
      <c r="AG287" s="183">
        <v>0</v>
      </c>
      <c r="AH287" s="183">
        <v>0</v>
      </c>
      <c r="AI287" s="183">
        <v>0</v>
      </c>
      <c r="AJ287" s="322" t="s">
        <v>526</v>
      </c>
      <c r="AK287" s="54"/>
    </row>
    <row r="288" spans="1:37" ht="15">
      <c r="A288" s="302"/>
      <c r="B288" s="297"/>
      <c r="C288" s="165">
        <v>2006</v>
      </c>
      <c r="D288" s="165"/>
      <c r="E288" s="183">
        <v>0</v>
      </c>
      <c r="F288" s="183">
        <v>0</v>
      </c>
      <c r="G288" s="183">
        <v>0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183">
        <v>0</v>
      </c>
      <c r="P288" s="183">
        <v>0</v>
      </c>
      <c r="Q288" s="183">
        <v>0</v>
      </c>
      <c r="R288" s="183">
        <v>0</v>
      </c>
      <c r="S288" s="183">
        <v>0</v>
      </c>
      <c r="T288" s="183">
        <v>0</v>
      </c>
      <c r="U288" s="183">
        <v>0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3">
        <v>0</v>
      </c>
      <c r="AC288" s="183">
        <v>0</v>
      </c>
      <c r="AD288" s="183">
        <v>0</v>
      </c>
      <c r="AE288" s="183">
        <v>0</v>
      </c>
      <c r="AF288" s="183">
        <v>0</v>
      </c>
      <c r="AG288" s="183">
        <v>0</v>
      </c>
      <c r="AH288" s="183">
        <v>0</v>
      </c>
      <c r="AI288" s="183">
        <v>0</v>
      </c>
      <c r="AJ288" s="338"/>
      <c r="AK288" s="54"/>
    </row>
    <row r="289" spans="1:37" ht="15">
      <c r="A289" s="302"/>
      <c r="B289" s="297"/>
      <c r="C289" s="182">
        <v>2007</v>
      </c>
      <c r="D289" s="182"/>
      <c r="E289" s="183">
        <v>0</v>
      </c>
      <c r="F289" s="183">
        <v>0</v>
      </c>
      <c r="G289" s="183">
        <v>0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183">
        <v>0</v>
      </c>
      <c r="P289" s="183">
        <v>0</v>
      </c>
      <c r="Q289" s="183">
        <v>0</v>
      </c>
      <c r="R289" s="183">
        <v>0</v>
      </c>
      <c r="S289" s="183">
        <v>0</v>
      </c>
      <c r="T289" s="183">
        <v>0</v>
      </c>
      <c r="U289" s="183">
        <v>0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183">
        <v>0</v>
      </c>
      <c r="AD289" s="183">
        <v>0</v>
      </c>
      <c r="AE289" s="183">
        <v>0</v>
      </c>
      <c r="AF289" s="183">
        <v>0</v>
      </c>
      <c r="AG289" s="183">
        <v>0</v>
      </c>
      <c r="AH289" s="183">
        <v>0</v>
      </c>
      <c r="AI289" s="183">
        <v>0</v>
      </c>
      <c r="AJ289" s="338"/>
      <c r="AK289" s="54"/>
    </row>
    <row r="290" spans="1:37" ht="15">
      <c r="A290" s="302"/>
      <c r="B290" s="297"/>
      <c r="C290" s="165">
        <v>2008</v>
      </c>
      <c r="D290" s="165"/>
      <c r="E290" s="183">
        <v>0</v>
      </c>
      <c r="F290" s="183">
        <v>0</v>
      </c>
      <c r="G290" s="183">
        <v>0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183">
        <v>0</v>
      </c>
      <c r="P290" s="183">
        <v>0</v>
      </c>
      <c r="Q290" s="183">
        <v>0</v>
      </c>
      <c r="R290" s="183">
        <v>0</v>
      </c>
      <c r="S290" s="183">
        <v>0</v>
      </c>
      <c r="T290" s="183">
        <v>0</v>
      </c>
      <c r="U290" s="183">
        <v>0</v>
      </c>
      <c r="V290" s="183">
        <v>0</v>
      </c>
      <c r="W290" s="183">
        <v>0</v>
      </c>
      <c r="X290" s="183">
        <v>0</v>
      </c>
      <c r="Y290" s="183">
        <v>0</v>
      </c>
      <c r="Z290" s="183">
        <v>0</v>
      </c>
      <c r="AA290" s="183">
        <v>0</v>
      </c>
      <c r="AB290" s="183">
        <v>0</v>
      </c>
      <c r="AC290" s="183">
        <v>0</v>
      </c>
      <c r="AD290" s="183">
        <v>0</v>
      </c>
      <c r="AE290" s="183">
        <v>0</v>
      </c>
      <c r="AF290" s="183">
        <v>0</v>
      </c>
      <c r="AG290" s="183">
        <v>0</v>
      </c>
      <c r="AH290" s="183">
        <v>0</v>
      </c>
      <c r="AI290" s="183">
        <v>0</v>
      </c>
      <c r="AJ290" s="338"/>
      <c r="AK290" s="54"/>
    </row>
    <row r="291" spans="1:37" ht="15">
      <c r="A291" s="302"/>
      <c r="B291" s="297"/>
      <c r="C291" s="182">
        <v>2009</v>
      </c>
      <c r="D291" s="182"/>
      <c r="E291" s="183">
        <v>0.32</v>
      </c>
      <c r="F291" s="183" t="s">
        <v>232</v>
      </c>
      <c r="G291" s="183" t="s">
        <v>232</v>
      </c>
      <c r="H291" s="183" t="s">
        <v>232</v>
      </c>
      <c r="I291" s="183" t="s">
        <v>232</v>
      </c>
      <c r="J291" s="183" t="s">
        <v>232</v>
      </c>
      <c r="K291" s="183" t="s">
        <v>232</v>
      </c>
      <c r="L291" s="183" t="s">
        <v>232</v>
      </c>
      <c r="M291" s="183" t="s">
        <v>232</v>
      </c>
      <c r="N291" s="183" t="s">
        <v>232</v>
      </c>
      <c r="O291" s="183" t="s">
        <v>232</v>
      </c>
      <c r="P291" s="183" t="s">
        <v>232</v>
      </c>
      <c r="Q291" s="183" t="s">
        <v>232</v>
      </c>
      <c r="R291" s="183" t="s">
        <v>232</v>
      </c>
      <c r="S291" s="183" t="s">
        <v>232</v>
      </c>
      <c r="T291" s="183" t="s">
        <v>232</v>
      </c>
      <c r="U291" s="183" t="s">
        <v>232</v>
      </c>
      <c r="V291" s="183" t="s">
        <v>232</v>
      </c>
      <c r="W291" s="183" t="s">
        <v>232</v>
      </c>
      <c r="X291" s="183" t="s">
        <v>232</v>
      </c>
      <c r="Y291" s="183" t="s">
        <v>232</v>
      </c>
      <c r="Z291" s="183" t="s">
        <v>232</v>
      </c>
      <c r="AA291" s="183" t="s">
        <v>232</v>
      </c>
      <c r="AB291" s="183" t="s">
        <v>232</v>
      </c>
      <c r="AC291" s="183" t="s">
        <v>232</v>
      </c>
      <c r="AD291" s="183" t="s">
        <v>232</v>
      </c>
      <c r="AE291" s="183" t="s">
        <v>232</v>
      </c>
      <c r="AF291" s="183" t="s">
        <v>232</v>
      </c>
      <c r="AG291" s="183" t="s">
        <v>232</v>
      </c>
      <c r="AH291" s="183" t="s">
        <v>232</v>
      </c>
      <c r="AI291" s="183" t="s">
        <v>232</v>
      </c>
      <c r="AJ291" s="338"/>
      <c r="AK291" s="322" t="s">
        <v>548</v>
      </c>
    </row>
    <row r="292" spans="1:37" ht="15">
      <c r="A292" s="303"/>
      <c r="B292" s="298"/>
      <c r="C292" s="165">
        <v>2010</v>
      </c>
      <c r="D292" s="165"/>
      <c r="E292" s="183">
        <v>0.12</v>
      </c>
      <c r="F292" s="183" t="s">
        <v>232</v>
      </c>
      <c r="G292" s="183" t="s">
        <v>232</v>
      </c>
      <c r="H292" s="183" t="s">
        <v>232</v>
      </c>
      <c r="I292" s="183" t="s">
        <v>232</v>
      </c>
      <c r="J292" s="183" t="s">
        <v>232</v>
      </c>
      <c r="K292" s="183" t="s">
        <v>232</v>
      </c>
      <c r="L292" s="183" t="s">
        <v>232</v>
      </c>
      <c r="M292" s="183" t="s">
        <v>232</v>
      </c>
      <c r="N292" s="183" t="s">
        <v>232</v>
      </c>
      <c r="O292" s="183" t="s">
        <v>232</v>
      </c>
      <c r="P292" s="183" t="s">
        <v>232</v>
      </c>
      <c r="Q292" s="183" t="s">
        <v>232</v>
      </c>
      <c r="R292" s="183" t="s">
        <v>232</v>
      </c>
      <c r="S292" s="183" t="s">
        <v>232</v>
      </c>
      <c r="T292" s="183" t="s">
        <v>232</v>
      </c>
      <c r="U292" s="183" t="s">
        <v>232</v>
      </c>
      <c r="V292" s="183" t="s">
        <v>232</v>
      </c>
      <c r="W292" s="183" t="s">
        <v>232</v>
      </c>
      <c r="X292" s="183" t="s">
        <v>232</v>
      </c>
      <c r="Y292" s="183" t="s">
        <v>232</v>
      </c>
      <c r="Z292" s="183" t="s">
        <v>232</v>
      </c>
      <c r="AA292" s="183" t="s">
        <v>232</v>
      </c>
      <c r="AB292" s="183" t="s">
        <v>232</v>
      </c>
      <c r="AC292" s="183" t="s">
        <v>232</v>
      </c>
      <c r="AD292" s="183" t="s">
        <v>232</v>
      </c>
      <c r="AE292" s="183" t="s">
        <v>232</v>
      </c>
      <c r="AF292" s="183" t="s">
        <v>232</v>
      </c>
      <c r="AG292" s="183" t="s">
        <v>232</v>
      </c>
      <c r="AH292" s="183" t="s">
        <v>232</v>
      </c>
      <c r="AI292" s="183" t="s">
        <v>232</v>
      </c>
      <c r="AJ292" s="339"/>
      <c r="AK292" s="306"/>
    </row>
    <row r="293" spans="1:37" ht="45">
      <c r="A293" s="296" t="s">
        <v>793</v>
      </c>
      <c r="B293" s="227" t="s">
        <v>115</v>
      </c>
      <c r="C293" s="299">
        <v>2005</v>
      </c>
      <c r="D293" s="319"/>
      <c r="E293" s="188">
        <v>3278</v>
      </c>
      <c r="F293" s="188">
        <v>3660</v>
      </c>
      <c r="G293" s="148">
        <v>606</v>
      </c>
      <c r="H293" s="148">
        <v>1</v>
      </c>
      <c r="I293" s="148">
        <v>145</v>
      </c>
      <c r="J293" s="188">
        <v>1532</v>
      </c>
      <c r="K293" s="148">
        <v>113</v>
      </c>
      <c r="L293" s="148">
        <v>228</v>
      </c>
      <c r="M293" s="148">
        <v>240</v>
      </c>
      <c r="N293" s="148">
        <v>75</v>
      </c>
      <c r="O293" s="148">
        <v>27</v>
      </c>
      <c r="P293" s="148">
        <v>465</v>
      </c>
      <c r="Q293" s="148">
        <v>15</v>
      </c>
      <c r="R293" s="148">
        <v>119</v>
      </c>
      <c r="S293" s="148">
        <v>567</v>
      </c>
      <c r="T293" s="148">
        <v>167</v>
      </c>
      <c r="U293" s="148">
        <v>218</v>
      </c>
      <c r="V293" s="148">
        <v>226</v>
      </c>
      <c r="W293" s="148">
        <v>26</v>
      </c>
      <c r="X293" s="148">
        <v>168</v>
      </c>
      <c r="Y293" s="148">
        <v>80</v>
      </c>
      <c r="Z293" s="148">
        <v>147</v>
      </c>
      <c r="AA293" s="148">
        <v>156</v>
      </c>
      <c r="AB293" s="148">
        <v>284</v>
      </c>
      <c r="AC293" s="148">
        <v>35</v>
      </c>
      <c r="AD293" s="148">
        <v>60</v>
      </c>
      <c r="AE293" s="54">
        <v>0</v>
      </c>
      <c r="AF293" s="148">
        <v>141</v>
      </c>
      <c r="AG293" s="148">
        <v>444</v>
      </c>
      <c r="AH293" s="188">
        <v>0</v>
      </c>
      <c r="AI293" s="188">
        <v>144</v>
      </c>
      <c r="AJ293" s="149" t="s">
        <v>549</v>
      </c>
      <c r="AK293" s="189"/>
    </row>
    <row r="294" spans="1:37" ht="30">
      <c r="A294" s="297"/>
      <c r="B294" s="227" t="s">
        <v>114</v>
      </c>
      <c r="C294" s="299"/>
      <c r="D294" s="320"/>
      <c r="E294" s="188">
        <v>12135</v>
      </c>
      <c r="F294" s="153">
        <v>7355</v>
      </c>
      <c r="G294" s="153">
        <v>661</v>
      </c>
      <c r="H294" s="153">
        <v>294</v>
      </c>
      <c r="I294" s="153">
        <v>266</v>
      </c>
      <c r="J294" s="153">
        <v>2093</v>
      </c>
      <c r="K294" s="153">
        <v>107</v>
      </c>
      <c r="L294" s="153">
        <v>404</v>
      </c>
      <c r="M294" s="153">
        <v>384</v>
      </c>
      <c r="N294" s="153">
        <v>126</v>
      </c>
      <c r="O294" s="153">
        <v>125</v>
      </c>
      <c r="P294" s="153">
        <v>3124</v>
      </c>
      <c r="Q294" s="153">
        <v>129</v>
      </c>
      <c r="R294" s="153">
        <v>146</v>
      </c>
      <c r="S294" s="153">
        <v>690</v>
      </c>
      <c r="T294" s="153">
        <v>142</v>
      </c>
      <c r="U294" s="153">
        <v>1146</v>
      </c>
      <c r="V294" s="153">
        <v>271</v>
      </c>
      <c r="W294" s="153">
        <v>148</v>
      </c>
      <c r="X294" s="153">
        <v>397</v>
      </c>
      <c r="Y294" s="153">
        <v>133</v>
      </c>
      <c r="Z294" s="153">
        <v>2351</v>
      </c>
      <c r="AA294" s="153">
        <v>501</v>
      </c>
      <c r="AB294" s="153">
        <v>212</v>
      </c>
      <c r="AC294" s="153">
        <v>253</v>
      </c>
      <c r="AD294" s="153">
        <v>64</v>
      </c>
      <c r="AE294" s="54">
        <v>0</v>
      </c>
      <c r="AF294" s="153">
        <v>229</v>
      </c>
      <c r="AG294" s="153">
        <v>1141</v>
      </c>
      <c r="AH294" s="153">
        <v>0</v>
      </c>
      <c r="AI294" s="153">
        <v>404</v>
      </c>
      <c r="AJ294" s="149"/>
      <c r="AK294" s="190"/>
    </row>
    <row r="295" spans="1:37" ht="15">
      <c r="A295" s="297"/>
      <c r="B295" s="227" t="s">
        <v>102</v>
      </c>
      <c r="C295" s="299"/>
      <c r="D295" s="321"/>
      <c r="E295" s="191">
        <f>(E293/E294)*100%</f>
        <v>0.27012772970745774</v>
      </c>
      <c r="F295" s="191">
        <f>(F293/F294)*100%</f>
        <v>0.49762066621346024</v>
      </c>
      <c r="G295" s="191">
        <f>(G293/G294)*100%</f>
        <v>0.9167927382753404</v>
      </c>
      <c r="H295" s="191">
        <f>(H293/H294)*100%</f>
        <v>0.003401360544217687</v>
      </c>
      <c r="I295" s="191">
        <f aca="true" t="shared" si="66" ref="I295:AI295">(I293/I294)*100%</f>
        <v>0.5451127819548872</v>
      </c>
      <c r="J295" s="191">
        <f t="shared" si="66"/>
        <v>0.7319636884854276</v>
      </c>
      <c r="K295" s="191">
        <f t="shared" si="66"/>
        <v>1.0560747663551402</v>
      </c>
      <c r="L295" s="191">
        <f t="shared" si="66"/>
        <v>0.5643564356435643</v>
      </c>
      <c r="M295" s="191">
        <f t="shared" si="66"/>
        <v>0.625</v>
      </c>
      <c r="N295" s="191">
        <f t="shared" si="66"/>
        <v>0.5952380952380952</v>
      </c>
      <c r="O295" s="191">
        <f t="shared" si="66"/>
        <v>0.216</v>
      </c>
      <c r="P295" s="191">
        <f t="shared" si="66"/>
        <v>0.14884763124199743</v>
      </c>
      <c r="Q295" s="191">
        <f t="shared" si="66"/>
        <v>0.11627906976744186</v>
      </c>
      <c r="R295" s="191">
        <f t="shared" si="66"/>
        <v>0.815068493150685</v>
      </c>
      <c r="S295" s="191">
        <f t="shared" si="66"/>
        <v>0.8217391304347826</v>
      </c>
      <c r="T295" s="191">
        <f t="shared" si="66"/>
        <v>1.176056338028169</v>
      </c>
      <c r="U295" s="191">
        <f t="shared" si="66"/>
        <v>0.19022687609075042</v>
      </c>
      <c r="V295" s="191">
        <f t="shared" si="66"/>
        <v>0.8339483394833949</v>
      </c>
      <c r="W295" s="191">
        <f t="shared" si="66"/>
        <v>0.17567567567567569</v>
      </c>
      <c r="X295" s="191">
        <f t="shared" si="66"/>
        <v>0.42317380352644834</v>
      </c>
      <c r="Y295" s="191">
        <f t="shared" si="66"/>
        <v>0.6015037593984962</v>
      </c>
      <c r="Z295" s="191">
        <f t="shared" si="66"/>
        <v>0.06252658443215653</v>
      </c>
      <c r="AA295" s="191">
        <f t="shared" si="66"/>
        <v>0.31137724550898205</v>
      </c>
      <c r="AB295" s="191">
        <f t="shared" si="66"/>
        <v>1.3396226415094339</v>
      </c>
      <c r="AC295" s="191">
        <f t="shared" si="66"/>
        <v>0.1383399209486166</v>
      </c>
      <c r="AD295" s="191">
        <f t="shared" si="66"/>
        <v>0.9375</v>
      </c>
      <c r="AE295" s="191">
        <v>0</v>
      </c>
      <c r="AF295" s="191">
        <f t="shared" si="66"/>
        <v>0.6157205240174672</v>
      </c>
      <c r="AG295" s="191">
        <f t="shared" si="66"/>
        <v>0.38913234005258546</v>
      </c>
      <c r="AH295" s="191">
        <v>0</v>
      </c>
      <c r="AI295" s="191">
        <f t="shared" si="66"/>
        <v>0.3564356435643564</v>
      </c>
      <c r="AJ295" s="149"/>
      <c r="AK295" s="190"/>
    </row>
    <row r="296" spans="1:37" ht="45">
      <c r="A296" s="297"/>
      <c r="B296" s="222" t="s">
        <v>115</v>
      </c>
      <c r="C296" s="300">
        <v>2006</v>
      </c>
      <c r="D296" s="310"/>
      <c r="E296" s="188">
        <v>1091</v>
      </c>
      <c r="F296" s="188">
        <v>31</v>
      </c>
      <c r="G296" s="188">
        <v>0</v>
      </c>
      <c r="H296" s="188">
        <v>0</v>
      </c>
      <c r="I296" s="188">
        <v>0</v>
      </c>
      <c r="J296" s="188">
        <v>0</v>
      </c>
      <c r="K296" s="188">
        <v>0</v>
      </c>
      <c r="L296" s="188">
        <v>532</v>
      </c>
      <c r="M296" s="188">
        <v>0</v>
      </c>
      <c r="N296" s="188">
        <v>61</v>
      </c>
      <c r="O296" s="188">
        <v>0</v>
      </c>
      <c r="P296" s="188">
        <v>0</v>
      </c>
      <c r="Q296" s="188">
        <v>0</v>
      </c>
      <c r="R296" s="188">
        <v>0</v>
      </c>
      <c r="S296" s="188">
        <v>1</v>
      </c>
      <c r="T296" s="188">
        <v>0</v>
      </c>
      <c r="U296" s="188">
        <v>427</v>
      </c>
      <c r="V296" s="188">
        <v>0</v>
      </c>
      <c r="W296" s="188">
        <v>0</v>
      </c>
      <c r="X296" s="188">
        <v>0</v>
      </c>
      <c r="Y296" s="188">
        <v>0</v>
      </c>
      <c r="Z296" s="188">
        <v>39</v>
      </c>
      <c r="AA296" s="188">
        <v>0</v>
      </c>
      <c r="AB296" s="188">
        <v>0</v>
      </c>
      <c r="AC296" s="188">
        <v>0</v>
      </c>
      <c r="AD296" s="188">
        <v>0</v>
      </c>
      <c r="AE296" s="54">
        <v>0</v>
      </c>
      <c r="AF296" s="188">
        <v>0</v>
      </c>
      <c r="AG296" s="188">
        <v>0</v>
      </c>
      <c r="AH296" s="188">
        <v>0</v>
      </c>
      <c r="AI296" s="188">
        <v>0</v>
      </c>
      <c r="AJ296" s="149" t="s">
        <v>549</v>
      </c>
      <c r="AK296" s="190"/>
    </row>
    <row r="297" spans="1:37" ht="30">
      <c r="A297" s="297"/>
      <c r="B297" s="222" t="s">
        <v>114</v>
      </c>
      <c r="C297" s="300"/>
      <c r="D297" s="313"/>
      <c r="E297" s="188">
        <v>10620</v>
      </c>
      <c r="F297" s="188">
        <v>1510</v>
      </c>
      <c r="G297" s="188">
        <v>134</v>
      </c>
      <c r="H297" s="188">
        <v>141</v>
      </c>
      <c r="I297" s="188">
        <v>165</v>
      </c>
      <c r="J297" s="153">
        <v>2093</v>
      </c>
      <c r="K297" s="153">
        <v>107</v>
      </c>
      <c r="L297" s="153">
        <v>404</v>
      </c>
      <c r="M297" s="153">
        <v>384</v>
      </c>
      <c r="N297" s="153">
        <v>126</v>
      </c>
      <c r="O297" s="153">
        <v>125</v>
      </c>
      <c r="P297" s="153">
        <v>3124</v>
      </c>
      <c r="Q297" s="153">
        <v>129</v>
      </c>
      <c r="R297" s="153">
        <v>146</v>
      </c>
      <c r="S297" s="153">
        <v>690</v>
      </c>
      <c r="T297" s="153">
        <v>142</v>
      </c>
      <c r="U297" s="153">
        <v>1146</v>
      </c>
      <c r="V297" s="153">
        <v>271</v>
      </c>
      <c r="W297" s="153">
        <v>148</v>
      </c>
      <c r="X297" s="153">
        <v>397</v>
      </c>
      <c r="Y297" s="153">
        <v>133</v>
      </c>
      <c r="Z297" s="153">
        <v>2351</v>
      </c>
      <c r="AA297" s="153">
        <v>501</v>
      </c>
      <c r="AB297" s="153">
        <v>212</v>
      </c>
      <c r="AC297" s="153">
        <v>253</v>
      </c>
      <c r="AD297" s="153">
        <v>64</v>
      </c>
      <c r="AE297" s="54">
        <v>0</v>
      </c>
      <c r="AF297" s="153">
        <v>229</v>
      </c>
      <c r="AG297" s="153">
        <v>1141</v>
      </c>
      <c r="AH297" s="153">
        <v>0</v>
      </c>
      <c r="AI297" s="153">
        <v>404</v>
      </c>
      <c r="AJ297" s="149"/>
      <c r="AK297" s="190"/>
    </row>
    <row r="298" spans="1:37" ht="15">
      <c r="A298" s="297"/>
      <c r="B298" s="222" t="s">
        <v>102</v>
      </c>
      <c r="C298" s="300"/>
      <c r="D298" s="314"/>
      <c r="E298" s="191">
        <f>(E296/E297)*100%</f>
        <v>0.1027306967984934</v>
      </c>
      <c r="F298" s="191">
        <f>(F296/F297)*100%</f>
        <v>0.02052980132450331</v>
      </c>
      <c r="G298" s="191">
        <f aca="true" t="shared" si="67" ref="G298:AI298">(G296/G297)*100%</f>
        <v>0</v>
      </c>
      <c r="H298" s="191">
        <f t="shared" si="67"/>
        <v>0</v>
      </c>
      <c r="I298" s="191">
        <f t="shared" si="67"/>
        <v>0</v>
      </c>
      <c r="J298" s="191">
        <f t="shared" si="67"/>
        <v>0</v>
      </c>
      <c r="K298" s="191">
        <f t="shared" si="67"/>
        <v>0</v>
      </c>
      <c r="L298" s="191">
        <f t="shared" si="67"/>
        <v>1.316831683168317</v>
      </c>
      <c r="M298" s="191">
        <f t="shared" si="67"/>
        <v>0</v>
      </c>
      <c r="N298" s="191">
        <f t="shared" si="67"/>
        <v>0.48412698412698413</v>
      </c>
      <c r="O298" s="191">
        <f t="shared" si="67"/>
        <v>0</v>
      </c>
      <c r="P298" s="191">
        <f t="shared" si="67"/>
        <v>0</v>
      </c>
      <c r="Q298" s="191">
        <f t="shared" si="67"/>
        <v>0</v>
      </c>
      <c r="R298" s="191">
        <f t="shared" si="67"/>
        <v>0</v>
      </c>
      <c r="S298" s="191">
        <f t="shared" si="67"/>
        <v>0.0014492753623188406</v>
      </c>
      <c r="T298" s="191">
        <f t="shared" si="67"/>
        <v>0</v>
      </c>
      <c r="U298" s="191">
        <f t="shared" si="67"/>
        <v>0.3726003490401396</v>
      </c>
      <c r="V298" s="191">
        <f t="shared" si="67"/>
        <v>0</v>
      </c>
      <c r="W298" s="191">
        <f t="shared" si="67"/>
        <v>0</v>
      </c>
      <c r="X298" s="191">
        <f t="shared" si="67"/>
        <v>0</v>
      </c>
      <c r="Y298" s="191">
        <f t="shared" si="67"/>
        <v>0</v>
      </c>
      <c r="Z298" s="191">
        <f t="shared" si="67"/>
        <v>0.01658868566567418</v>
      </c>
      <c r="AA298" s="191">
        <f t="shared" si="67"/>
        <v>0</v>
      </c>
      <c r="AB298" s="191">
        <f t="shared" si="67"/>
        <v>0</v>
      </c>
      <c r="AC298" s="191">
        <f t="shared" si="67"/>
        <v>0</v>
      </c>
      <c r="AD298" s="191">
        <f t="shared" si="67"/>
        <v>0</v>
      </c>
      <c r="AE298" s="191">
        <v>0</v>
      </c>
      <c r="AF298" s="191">
        <f t="shared" si="67"/>
        <v>0</v>
      </c>
      <c r="AG298" s="191">
        <f t="shared" si="67"/>
        <v>0</v>
      </c>
      <c r="AH298" s="191">
        <v>0</v>
      </c>
      <c r="AI298" s="191">
        <f t="shared" si="67"/>
        <v>0</v>
      </c>
      <c r="AJ298" s="149"/>
      <c r="AK298" s="190"/>
    </row>
    <row r="299" spans="1:37" ht="45">
      <c r="A299" s="297"/>
      <c r="B299" s="227" t="s">
        <v>115</v>
      </c>
      <c r="C299" s="299">
        <v>2007</v>
      </c>
      <c r="D299" s="319"/>
      <c r="E299" s="192">
        <v>5859</v>
      </c>
      <c r="F299" s="148">
        <v>1664</v>
      </c>
      <c r="G299" s="148">
        <v>101</v>
      </c>
      <c r="H299" s="148">
        <v>97</v>
      </c>
      <c r="I299" s="148">
        <v>90</v>
      </c>
      <c r="J299" s="148">
        <v>391</v>
      </c>
      <c r="K299" s="148">
        <v>25</v>
      </c>
      <c r="L299" s="148">
        <v>72</v>
      </c>
      <c r="M299" s="148">
        <v>254</v>
      </c>
      <c r="N299" s="148">
        <v>59</v>
      </c>
      <c r="O299" s="148">
        <v>0</v>
      </c>
      <c r="P299" s="148">
        <v>620</v>
      </c>
      <c r="Q299" s="148">
        <v>165</v>
      </c>
      <c r="R299" s="193">
        <v>131</v>
      </c>
      <c r="S299" s="194">
        <v>434</v>
      </c>
      <c r="T299" s="193">
        <v>176</v>
      </c>
      <c r="U299" s="193">
        <v>149</v>
      </c>
      <c r="V299" s="195">
        <v>23</v>
      </c>
      <c r="W299" s="195">
        <v>24</v>
      </c>
      <c r="X299" s="193">
        <v>91</v>
      </c>
      <c r="Y299" s="148">
        <v>42</v>
      </c>
      <c r="Z299" s="148">
        <v>168</v>
      </c>
      <c r="AA299" s="148">
        <v>175</v>
      </c>
      <c r="AB299" s="148">
        <v>54</v>
      </c>
      <c r="AC299" s="24">
        <v>31</v>
      </c>
      <c r="AD299" s="148">
        <v>89</v>
      </c>
      <c r="AE299" s="54" t="s">
        <v>232</v>
      </c>
      <c r="AF299" s="24">
        <v>164</v>
      </c>
      <c r="AG299" s="148">
        <v>570</v>
      </c>
      <c r="AH299" s="24">
        <v>0</v>
      </c>
      <c r="AI299" s="148">
        <v>0</v>
      </c>
      <c r="AJ299" s="149" t="s">
        <v>549</v>
      </c>
      <c r="AK299" s="190"/>
    </row>
    <row r="300" spans="1:37" ht="30">
      <c r="A300" s="297"/>
      <c r="B300" s="227" t="s">
        <v>114</v>
      </c>
      <c r="C300" s="299"/>
      <c r="D300" s="320"/>
      <c r="E300" s="188">
        <v>10174</v>
      </c>
      <c r="F300" s="188">
        <v>1236</v>
      </c>
      <c r="G300" s="188">
        <v>240</v>
      </c>
      <c r="H300" s="188">
        <v>198</v>
      </c>
      <c r="I300" s="188">
        <v>134</v>
      </c>
      <c r="J300" s="188">
        <v>432</v>
      </c>
      <c r="K300" s="188">
        <v>94</v>
      </c>
      <c r="L300" s="188">
        <v>308</v>
      </c>
      <c r="M300" s="188">
        <v>208</v>
      </c>
      <c r="N300" s="188">
        <v>134</v>
      </c>
      <c r="O300" s="188">
        <v>194</v>
      </c>
      <c r="P300" s="188">
        <v>645</v>
      </c>
      <c r="Q300" s="188">
        <v>184</v>
      </c>
      <c r="R300" s="188">
        <v>144</v>
      </c>
      <c r="S300" s="188">
        <v>654</v>
      </c>
      <c r="T300" s="188">
        <v>236</v>
      </c>
      <c r="U300" s="188">
        <v>520</v>
      </c>
      <c r="V300" s="188">
        <v>258</v>
      </c>
      <c r="W300" s="188">
        <v>214</v>
      </c>
      <c r="X300" s="188">
        <v>356</v>
      </c>
      <c r="Y300" s="188">
        <v>106</v>
      </c>
      <c r="Z300" s="188">
        <v>1578</v>
      </c>
      <c r="AA300" s="188">
        <v>765</v>
      </c>
      <c r="AB300" s="188">
        <v>298</v>
      </c>
      <c r="AC300" s="188">
        <v>132</v>
      </c>
      <c r="AD300" s="188">
        <v>164</v>
      </c>
      <c r="AE300" s="54" t="s">
        <v>232</v>
      </c>
      <c r="AF300" s="188">
        <v>258</v>
      </c>
      <c r="AG300" s="188">
        <v>846</v>
      </c>
      <c r="AH300" s="188">
        <v>0</v>
      </c>
      <c r="AI300" s="188">
        <v>387</v>
      </c>
      <c r="AJ300" s="149"/>
      <c r="AK300" s="190"/>
    </row>
    <row r="301" spans="1:37" ht="15">
      <c r="A301" s="297"/>
      <c r="B301" s="227" t="s">
        <v>102</v>
      </c>
      <c r="C301" s="299"/>
      <c r="D301" s="321"/>
      <c r="E301" s="191">
        <f>(F299/E300)*100%</f>
        <v>0.16355415765677217</v>
      </c>
      <c r="F301" s="191">
        <f>(G299/F300)*100%</f>
        <v>0.08171521035598706</v>
      </c>
      <c r="G301" s="191">
        <f>(H299/G300)*100%</f>
        <v>0.4041666666666667</v>
      </c>
      <c r="H301" s="191">
        <f>(I299/H300)*100%</f>
        <v>0.45454545454545453</v>
      </c>
      <c r="I301" s="191">
        <f>(I299/I300)*100%</f>
        <v>0.6716417910447762</v>
      </c>
      <c r="J301" s="191">
        <f>(K299/J300)*100%</f>
        <v>0.05787037037037037</v>
      </c>
      <c r="K301" s="191">
        <f>(L299/K300)*100%</f>
        <v>0.7659574468085106</v>
      </c>
      <c r="L301" s="191">
        <f>(M299/L300)*100%</f>
        <v>0.8246753246753247</v>
      </c>
      <c r="M301" s="191">
        <f>(N299/M300)*100%</f>
        <v>0.28365384615384615</v>
      </c>
      <c r="N301" s="191">
        <f>N299/N300*100%</f>
        <v>0.44029850746268656</v>
      </c>
      <c r="O301" s="191">
        <f aca="true" t="shared" si="68" ref="O301:AG301">(O299/O300)*100%</f>
        <v>0</v>
      </c>
      <c r="P301" s="191">
        <f t="shared" si="68"/>
        <v>0.9612403100775194</v>
      </c>
      <c r="Q301" s="191">
        <f t="shared" si="68"/>
        <v>0.8967391304347826</v>
      </c>
      <c r="R301" s="191">
        <f t="shared" si="68"/>
        <v>0.9097222222222222</v>
      </c>
      <c r="S301" s="191">
        <f t="shared" si="68"/>
        <v>0.6636085626911316</v>
      </c>
      <c r="T301" s="191">
        <f t="shared" si="68"/>
        <v>0.7457627118644068</v>
      </c>
      <c r="U301" s="191">
        <f t="shared" si="68"/>
        <v>0.2865384615384615</v>
      </c>
      <c r="V301" s="191">
        <f t="shared" si="68"/>
        <v>0.08914728682170543</v>
      </c>
      <c r="W301" s="191">
        <f t="shared" si="68"/>
        <v>0.11214953271028037</v>
      </c>
      <c r="X301" s="191">
        <f t="shared" si="68"/>
        <v>0.2556179775280899</v>
      </c>
      <c r="Y301" s="191">
        <f t="shared" si="68"/>
        <v>0.39622641509433965</v>
      </c>
      <c r="Z301" s="191">
        <f t="shared" si="68"/>
        <v>0.10646387832699619</v>
      </c>
      <c r="AA301" s="191">
        <f t="shared" si="68"/>
        <v>0.22875816993464052</v>
      </c>
      <c r="AB301" s="191">
        <f t="shared" si="68"/>
        <v>0.18120805369127516</v>
      </c>
      <c r="AC301" s="191">
        <f t="shared" si="68"/>
        <v>0.23484848484848486</v>
      </c>
      <c r="AD301" s="191">
        <f t="shared" si="68"/>
        <v>0.5426829268292683</v>
      </c>
      <c r="AE301" s="178" t="s">
        <v>232</v>
      </c>
      <c r="AF301" s="191">
        <f t="shared" si="68"/>
        <v>0.6356589147286822</v>
      </c>
      <c r="AG301" s="191">
        <f t="shared" si="68"/>
        <v>0.6737588652482269</v>
      </c>
      <c r="AH301" s="191">
        <v>0</v>
      </c>
      <c r="AI301" s="191">
        <f>(AI299/AI300)*100%</f>
        <v>0</v>
      </c>
      <c r="AJ301" s="149"/>
      <c r="AK301" s="190"/>
    </row>
    <row r="302" spans="1:37" ht="45">
      <c r="A302" s="297"/>
      <c r="B302" s="222" t="s">
        <v>115</v>
      </c>
      <c r="C302" s="300">
        <v>2008</v>
      </c>
      <c r="D302" s="310"/>
      <c r="E302" s="188">
        <v>11564</v>
      </c>
      <c r="F302" s="188">
        <v>2136</v>
      </c>
      <c r="G302" s="188">
        <v>165</v>
      </c>
      <c r="H302" s="188">
        <v>78</v>
      </c>
      <c r="I302" s="188">
        <v>45</v>
      </c>
      <c r="J302" s="188">
        <v>854</v>
      </c>
      <c r="K302" s="188">
        <v>45</v>
      </c>
      <c r="L302" s="188">
        <v>98</v>
      </c>
      <c r="M302" s="188">
        <v>102</v>
      </c>
      <c r="N302" s="188">
        <v>98</v>
      </c>
      <c r="O302" s="188">
        <v>190</v>
      </c>
      <c r="P302" s="188">
        <v>801</v>
      </c>
      <c r="Q302" s="188">
        <v>98</v>
      </c>
      <c r="R302" s="188">
        <v>144</v>
      </c>
      <c r="S302" s="188">
        <v>1880</v>
      </c>
      <c r="T302" s="188">
        <v>118</v>
      </c>
      <c r="U302" s="188">
        <v>623</v>
      </c>
      <c r="V302" s="188">
        <v>103</v>
      </c>
      <c r="W302" s="188">
        <v>134</v>
      </c>
      <c r="X302" s="188">
        <v>376</v>
      </c>
      <c r="Y302" s="188">
        <v>240</v>
      </c>
      <c r="Z302" s="188">
        <v>785</v>
      </c>
      <c r="AA302" s="188">
        <v>625</v>
      </c>
      <c r="AB302" s="188">
        <v>201</v>
      </c>
      <c r="AC302" s="188">
        <v>356</v>
      </c>
      <c r="AD302" s="188">
        <v>201</v>
      </c>
      <c r="AE302" s="54">
        <v>0</v>
      </c>
      <c r="AF302" s="188">
        <v>102</v>
      </c>
      <c r="AG302" s="188">
        <v>682</v>
      </c>
      <c r="AH302" s="188">
        <v>0</v>
      </c>
      <c r="AI302" s="188">
        <v>284</v>
      </c>
      <c r="AJ302" s="149" t="s">
        <v>549</v>
      </c>
      <c r="AK302" s="190"/>
    </row>
    <row r="303" spans="1:37" ht="30">
      <c r="A303" s="297"/>
      <c r="B303" s="222" t="s">
        <v>114</v>
      </c>
      <c r="C303" s="300"/>
      <c r="D303" s="313"/>
      <c r="E303" s="188">
        <v>14033</v>
      </c>
      <c r="F303" s="188">
        <v>2456</v>
      </c>
      <c r="G303" s="188">
        <v>197</v>
      </c>
      <c r="H303" s="188">
        <v>88</v>
      </c>
      <c r="I303" s="188">
        <v>84</v>
      </c>
      <c r="J303" s="188">
        <v>1188</v>
      </c>
      <c r="K303" s="188">
        <v>59</v>
      </c>
      <c r="L303" s="188">
        <v>152</v>
      </c>
      <c r="M303" s="188">
        <v>197</v>
      </c>
      <c r="N303" s="188">
        <v>100</v>
      </c>
      <c r="O303" s="188">
        <v>199</v>
      </c>
      <c r="P303" s="188">
        <v>881</v>
      </c>
      <c r="Q303" s="188">
        <v>165</v>
      </c>
      <c r="R303" s="188">
        <v>160</v>
      </c>
      <c r="S303" s="188">
        <v>2100</v>
      </c>
      <c r="T303" s="188">
        <v>236</v>
      </c>
      <c r="U303" s="188">
        <v>700</v>
      </c>
      <c r="V303" s="188">
        <v>118</v>
      </c>
      <c r="W303" s="188">
        <v>140</v>
      </c>
      <c r="X303" s="188">
        <v>587</v>
      </c>
      <c r="Y303" s="188">
        <v>270</v>
      </c>
      <c r="Z303" s="188">
        <v>893</v>
      </c>
      <c r="AA303" s="188">
        <v>718</v>
      </c>
      <c r="AB303" s="188">
        <v>211</v>
      </c>
      <c r="AC303" s="188">
        <v>587</v>
      </c>
      <c r="AD303" s="188">
        <v>271</v>
      </c>
      <c r="AE303" s="54">
        <v>0</v>
      </c>
      <c r="AF303" s="188">
        <v>160</v>
      </c>
      <c r="AG303" s="188">
        <v>728</v>
      </c>
      <c r="AH303" s="188">
        <v>0</v>
      </c>
      <c r="AI303" s="188">
        <v>388</v>
      </c>
      <c r="AJ303" s="149"/>
      <c r="AK303" s="190"/>
    </row>
    <row r="304" spans="1:37" ht="15">
      <c r="A304" s="297"/>
      <c r="B304" s="222" t="s">
        <v>102</v>
      </c>
      <c r="C304" s="300"/>
      <c r="D304" s="314"/>
      <c r="E304" s="191">
        <f aca="true" t="shared" si="69" ref="E304:AG304">(E302/E303)*100%</f>
        <v>0.8240575785648115</v>
      </c>
      <c r="F304" s="191">
        <f t="shared" si="69"/>
        <v>0.8697068403908795</v>
      </c>
      <c r="G304" s="191">
        <f t="shared" si="69"/>
        <v>0.8375634517766497</v>
      </c>
      <c r="H304" s="191">
        <f t="shared" si="69"/>
        <v>0.8863636363636364</v>
      </c>
      <c r="I304" s="191">
        <f t="shared" si="69"/>
        <v>0.5357142857142857</v>
      </c>
      <c r="J304" s="191">
        <f t="shared" si="69"/>
        <v>0.7188552188552189</v>
      </c>
      <c r="K304" s="191">
        <f t="shared" si="69"/>
        <v>0.7627118644067796</v>
      </c>
      <c r="L304" s="191">
        <f t="shared" si="69"/>
        <v>0.6447368421052632</v>
      </c>
      <c r="M304" s="191">
        <f t="shared" si="69"/>
        <v>0.5177664974619289</v>
      </c>
      <c r="N304" s="191">
        <f t="shared" si="69"/>
        <v>0.98</v>
      </c>
      <c r="O304" s="191">
        <f t="shared" si="69"/>
        <v>0.9547738693467337</v>
      </c>
      <c r="P304" s="191">
        <f t="shared" si="69"/>
        <v>0.9091940976163451</v>
      </c>
      <c r="Q304" s="191">
        <f t="shared" si="69"/>
        <v>0.593939393939394</v>
      </c>
      <c r="R304" s="191">
        <f t="shared" si="69"/>
        <v>0.9</v>
      </c>
      <c r="S304" s="191">
        <f t="shared" si="69"/>
        <v>0.8952380952380953</v>
      </c>
      <c r="T304" s="191">
        <f t="shared" si="69"/>
        <v>0.5</v>
      </c>
      <c r="U304" s="191">
        <f t="shared" si="69"/>
        <v>0.89</v>
      </c>
      <c r="V304" s="191">
        <f t="shared" si="69"/>
        <v>0.8728813559322034</v>
      </c>
      <c r="W304" s="191">
        <f t="shared" si="69"/>
        <v>0.9571428571428572</v>
      </c>
      <c r="X304" s="191">
        <f t="shared" si="69"/>
        <v>0.6405451448040886</v>
      </c>
      <c r="Y304" s="191">
        <f t="shared" si="69"/>
        <v>0.8888888888888888</v>
      </c>
      <c r="Z304" s="191">
        <f t="shared" si="69"/>
        <v>0.8790593505039194</v>
      </c>
      <c r="AA304" s="191">
        <f t="shared" si="69"/>
        <v>0.8704735376044568</v>
      </c>
      <c r="AB304" s="191">
        <f t="shared" si="69"/>
        <v>0.95260663507109</v>
      </c>
      <c r="AC304" s="191">
        <f t="shared" si="69"/>
        <v>0.606473594548552</v>
      </c>
      <c r="AD304" s="191">
        <f t="shared" si="69"/>
        <v>0.7416974169741697</v>
      </c>
      <c r="AE304" s="178">
        <v>0</v>
      </c>
      <c r="AF304" s="191">
        <f t="shared" si="69"/>
        <v>0.6375</v>
      </c>
      <c r="AG304" s="191">
        <f t="shared" si="69"/>
        <v>0.9368131868131868</v>
      </c>
      <c r="AH304" s="191">
        <v>0</v>
      </c>
      <c r="AI304" s="191">
        <f>(AI302/AI303)*100%</f>
        <v>0.7319587628865979</v>
      </c>
      <c r="AJ304" s="149"/>
      <c r="AK304" s="190"/>
    </row>
    <row r="305" spans="1:37" ht="45">
      <c r="A305" s="297"/>
      <c r="B305" s="227" t="s">
        <v>115</v>
      </c>
      <c r="C305" s="299">
        <v>2009</v>
      </c>
      <c r="D305" s="319"/>
      <c r="E305" s="188">
        <v>16650</v>
      </c>
      <c r="F305" s="188">
        <v>4784</v>
      </c>
      <c r="G305" s="188">
        <v>647</v>
      </c>
      <c r="H305" s="188">
        <v>274</v>
      </c>
      <c r="I305" s="188">
        <v>62</v>
      </c>
      <c r="J305" s="188">
        <v>907</v>
      </c>
      <c r="K305" s="188">
        <v>63</v>
      </c>
      <c r="L305" s="188">
        <v>168</v>
      </c>
      <c r="M305" s="188">
        <v>297</v>
      </c>
      <c r="N305" s="188">
        <v>108</v>
      </c>
      <c r="O305" s="188">
        <v>348</v>
      </c>
      <c r="P305" s="188">
        <v>968</v>
      </c>
      <c r="Q305" s="188">
        <v>336</v>
      </c>
      <c r="R305" s="188">
        <v>118</v>
      </c>
      <c r="S305" s="188">
        <v>2119</v>
      </c>
      <c r="T305" s="188">
        <v>75</v>
      </c>
      <c r="U305" s="188">
        <v>731</v>
      </c>
      <c r="V305" s="188">
        <v>84</v>
      </c>
      <c r="W305" s="188">
        <v>119</v>
      </c>
      <c r="X305" s="188">
        <v>388</v>
      </c>
      <c r="Y305" s="188">
        <v>187</v>
      </c>
      <c r="Z305" s="188">
        <v>577</v>
      </c>
      <c r="AA305" s="188">
        <v>574</v>
      </c>
      <c r="AB305" s="188">
        <v>238</v>
      </c>
      <c r="AC305" s="188">
        <v>340</v>
      </c>
      <c r="AD305" s="188">
        <v>140</v>
      </c>
      <c r="AE305" s="54">
        <v>0</v>
      </c>
      <c r="AF305" s="188">
        <v>274</v>
      </c>
      <c r="AG305" s="188">
        <v>897</v>
      </c>
      <c r="AH305" s="188">
        <v>492</v>
      </c>
      <c r="AI305" s="188">
        <v>335</v>
      </c>
      <c r="AJ305" s="149" t="s">
        <v>549</v>
      </c>
      <c r="AK305" s="190"/>
    </row>
    <row r="306" spans="1:37" ht="30">
      <c r="A306" s="297"/>
      <c r="B306" s="227" t="s">
        <v>114</v>
      </c>
      <c r="C306" s="299"/>
      <c r="D306" s="320"/>
      <c r="E306" s="188">
        <v>18779</v>
      </c>
      <c r="F306" s="188">
        <v>5345</v>
      </c>
      <c r="G306" s="188">
        <v>740</v>
      </c>
      <c r="H306" s="188">
        <v>292</v>
      </c>
      <c r="I306" s="188">
        <v>78</v>
      </c>
      <c r="J306" s="188">
        <v>1011</v>
      </c>
      <c r="K306" s="188">
        <v>74</v>
      </c>
      <c r="L306" s="188">
        <v>189</v>
      </c>
      <c r="M306" s="188">
        <v>310</v>
      </c>
      <c r="N306" s="188">
        <v>124</v>
      </c>
      <c r="O306" s="188">
        <v>419</v>
      </c>
      <c r="P306" s="188">
        <v>1131</v>
      </c>
      <c r="Q306" s="188">
        <v>349</v>
      </c>
      <c r="R306" s="188">
        <v>135</v>
      </c>
      <c r="S306" s="188">
        <v>2250</v>
      </c>
      <c r="T306" s="188">
        <v>223</v>
      </c>
      <c r="U306" s="188">
        <v>942</v>
      </c>
      <c r="V306" s="188">
        <v>104</v>
      </c>
      <c r="W306" s="188">
        <v>137</v>
      </c>
      <c r="X306" s="188">
        <v>455</v>
      </c>
      <c r="Y306" s="188">
        <v>218</v>
      </c>
      <c r="Z306" s="188">
        <v>608</v>
      </c>
      <c r="AA306" s="188">
        <v>592</v>
      </c>
      <c r="AB306" s="188">
        <v>259</v>
      </c>
      <c r="AC306" s="188">
        <v>373</v>
      </c>
      <c r="AD306" s="188">
        <v>191</v>
      </c>
      <c r="AE306" s="54">
        <v>0</v>
      </c>
      <c r="AF306" s="188">
        <v>310</v>
      </c>
      <c r="AG306" s="188">
        <v>975</v>
      </c>
      <c r="AH306" s="188">
        <v>578</v>
      </c>
      <c r="AI306" s="188">
        <v>367</v>
      </c>
      <c r="AJ306" s="149"/>
      <c r="AK306" s="190"/>
    </row>
    <row r="307" spans="1:37" ht="15">
      <c r="A307" s="297"/>
      <c r="B307" s="227" t="s">
        <v>102</v>
      </c>
      <c r="C307" s="299"/>
      <c r="D307" s="321"/>
      <c r="E307" s="196">
        <f aca="true" t="shared" si="70" ref="E307:AI307">(E305/E306)*100%</f>
        <v>0.8866286809734277</v>
      </c>
      <c r="F307" s="196">
        <f t="shared" si="70"/>
        <v>0.8950420954162769</v>
      </c>
      <c r="G307" s="196">
        <f t="shared" si="70"/>
        <v>0.8743243243243243</v>
      </c>
      <c r="H307" s="196">
        <f t="shared" si="70"/>
        <v>0.9383561643835616</v>
      </c>
      <c r="I307" s="196">
        <f t="shared" si="70"/>
        <v>0.7948717948717948</v>
      </c>
      <c r="J307" s="196">
        <f t="shared" si="70"/>
        <v>0.897131552917903</v>
      </c>
      <c r="K307" s="196">
        <f t="shared" si="70"/>
        <v>0.8513513513513513</v>
      </c>
      <c r="L307" s="196">
        <f t="shared" si="70"/>
        <v>0.8888888888888888</v>
      </c>
      <c r="M307" s="196">
        <f t="shared" si="70"/>
        <v>0.9580645161290322</v>
      </c>
      <c r="N307" s="196">
        <f t="shared" si="70"/>
        <v>0.8709677419354839</v>
      </c>
      <c r="O307" s="196">
        <f t="shared" si="70"/>
        <v>0.8305489260143198</v>
      </c>
      <c r="P307" s="196">
        <f t="shared" si="70"/>
        <v>0.8558797524314765</v>
      </c>
      <c r="Q307" s="196">
        <f t="shared" si="70"/>
        <v>0.9627507163323782</v>
      </c>
      <c r="R307" s="196">
        <f t="shared" si="70"/>
        <v>0.8740740740740741</v>
      </c>
      <c r="S307" s="196">
        <f t="shared" si="70"/>
        <v>0.9417777777777778</v>
      </c>
      <c r="T307" s="196">
        <f t="shared" si="70"/>
        <v>0.336322869955157</v>
      </c>
      <c r="U307" s="196">
        <f t="shared" si="70"/>
        <v>0.7760084925690022</v>
      </c>
      <c r="V307" s="196">
        <f t="shared" si="70"/>
        <v>0.8076923076923077</v>
      </c>
      <c r="W307" s="196">
        <f t="shared" si="70"/>
        <v>0.8686131386861314</v>
      </c>
      <c r="X307" s="196">
        <f t="shared" si="70"/>
        <v>0.8527472527472527</v>
      </c>
      <c r="Y307" s="196">
        <f t="shared" si="70"/>
        <v>0.8577981651376146</v>
      </c>
      <c r="Z307" s="196">
        <f t="shared" si="70"/>
        <v>0.9490131578947368</v>
      </c>
      <c r="AA307" s="196">
        <f t="shared" si="70"/>
        <v>0.9695945945945946</v>
      </c>
      <c r="AB307" s="196">
        <f t="shared" si="70"/>
        <v>0.918918918918919</v>
      </c>
      <c r="AC307" s="196">
        <f t="shared" si="70"/>
        <v>0.9115281501340483</v>
      </c>
      <c r="AD307" s="196">
        <f t="shared" si="70"/>
        <v>0.7329842931937173</v>
      </c>
      <c r="AE307" s="183">
        <v>0</v>
      </c>
      <c r="AF307" s="196">
        <f t="shared" si="70"/>
        <v>0.8838709677419355</v>
      </c>
      <c r="AG307" s="196">
        <f t="shared" si="70"/>
        <v>0.92</v>
      </c>
      <c r="AH307" s="196">
        <f t="shared" si="70"/>
        <v>0.8512110726643599</v>
      </c>
      <c r="AI307" s="196">
        <f t="shared" si="70"/>
        <v>0.9128065395095368</v>
      </c>
      <c r="AJ307" s="149"/>
      <c r="AK307" s="190"/>
    </row>
    <row r="308" spans="1:37" ht="45">
      <c r="A308" s="297"/>
      <c r="B308" s="222" t="s">
        <v>115</v>
      </c>
      <c r="C308" s="300">
        <v>2010</v>
      </c>
      <c r="D308" s="310"/>
      <c r="E308" s="188">
        <v>16342</v>
      </c>
      <c r="F308" s="188">
        <v>3938</v>
      </c>
      <c r="G308" s="188">
        <v>364</v>
      </c>
      <c r="H308" s="188">
        <v>198</v>
      </c>
      <c r="I308" s="188">
        <v>208</v>
      </c>
      <c r="J308" s="188">
        <v>853</v>
      </c>
      <c r="K308" s="188">
        <v>104</v>
      </c>
      <c r="L308" s="188">
        <v>431</v>
      </c>
      <c r="M308" s="188">
        <v>604</v>
      </c>
      <c r="N308" s="188">
        <v>220</v>
      </c>
      <c r="O308" s="188">
        <v>119</v>
      </c>
      <c r="P308" s="188">
        <v>1132</v>
      </c>
      <c r="Q308" s="188">
        <v>203</v>
      </c>
      <c r="R308" s="188">
        <v>165</v>
      </c>
      <c r="S308" s="188">
        <v>964</v>
      </c>
      <c r="T308" s="188">
        <v>115</v>
      </c>
      <c r="U308" s="188">
        <v>888</v>
      </c>
      <c r="V308" s="188">
        <v>438</v>
      </c>
      <c r="W308" s="188">
        <v>399</v>
      </c>
      <c r="X308" s="188">
        <v>452</v>
      </c>
      <c r="Y308" s="188">
        <v>156</v>
      </c>
      <c r="Z308" s="188">
        <v>911</v>
      </c>
      <c r="AA308" s="188">
        <v>1004</v>
      </c>
      <c r="AB308" s="188">
        <v>380</v>
      </c>
      <c r="AC308" s="188">
        <v>328</v>
      </c>
      <c r="AD308" s="188">
        <v>88</v>
      </c>
      <c r="AE308" s="54">
        <v>0</v>
      </c>
      <c r="AF308" s="188">
        <v>149</v>
      </c>
      <c r="AG308" s="188">
        <v>714</v>
      </c>
      <c r="AH308" s="188">
        <v>505</v>
      </c>
      <c r="AI308" s="188">
        <v>312</v>
      </c>
      <c r="AJ308" s="149" t="s">
        <v>549</v>
      </c>
      <c r="AK308" s="190"/>
    </row>
    <row r="309" spans="1:37" ht="30">
      <c r="A309" s="297"/>
      <c r="B309" s="222" t="s">
        <v>114</v>
      </c>
      <c r="C309" s="300"/>
      <c r="D309" s="313"/>
      <c r="E309" s="188">
        <v>19446</v>
      </c>
      <c r="F309" s="188">
        <v>4766</v>
      </c>
      <c r="G309" s="188">
        <v>420</v>
      </c>
      <c r="H309" s="188">
        <v>230</v>
      </c>
      <c r="I309" s="188">
        <v>240</v>
      </c>
      <c r="J309" s="188">
        <v>945</v>
      </c>
      <c r="K309" s="188">
        <v>151</v>
      </c>
      <c r="L309" s="188">
        <v>514</v>
      </c>
      <c r="M309" s="188">
        <v>733</v>
      </c>
      <c r="N309" s="188">
        <v>311</v>
      </c>
      <c r="O309" s="188">
        <v>142</v>
      </c>
      <c r="P309" s="188">
        <v>1241</v>
      </c>
      <c r="Q309" s="188">
        <v>257</v>
      </c>
      <c r="R309" s="188">
        <v>190</v>
      </c>
      <c r="S309" s="188">
        <v>1098</v>
      </c>
      <c r="T309" s="188">
        <v>149</v>
      </c>
      <c r="U309" s="188">
        <v>1218</v>
      </c>
      <c r="V309" s="188">
        <v>563</v>
      </c>
      <c r="W309" s="188">
        <v>481</v>
      </c>
      <c r="X309" s="188">
        <v>530</v>
      </c>
      <c r="Y309" s="188">
        <v>197</v>
      </c>
      <c r="Z309" s="188">
        <v>1062</v>
      </c>
      <c r="AA309" s="188">
        <v>1240</v>
      </c>
      <c r="AB309" s="188">
        <v>420</v>
      </c>
      <c r="AC309" s="188">
        <v>358</v>
      </c>
      <c r="AD309" s="188">
        <v>118</v>
      </c>
      <c r="AE309" s="54">
        <v>0</v>
      </c>
      <c r="AF309" s="188">
        <v>188</v>
      </c>
      <c r="AG309" s="188">
        <v>762</v>
      </c>
      <c r="AH309" s="188">
        <v>583</v>
      </c>
      <c r="AI309" s="188">
        <v>339</v>
      </c>
      <c r="AJ309" s="149"/>
      <c r="AK309" s="190"/>
    </row>
    <row r="310" spans="1:37" ht="15">
      <c r="A310" s="298"/>
      <c r="B310" s="222" t="s">
        <v>102</v>
      </c>
      <c r="C310" s="300"/>
      <c r="D310" s="314"/>
      <c r="E310" s="196">
        <f aca="true" t="shared" si="71" ref="E310:AI310">(E308/E309)*100%</f>
        <v>0.8403784840069938</v>
      </c>
      <c r="F310" s="196">
        <f t="shared" si="71"/>
        <v>0.8262694083088544</v>
      </c>
      <c r="G310" s="196">
        <f t="shared" si="71"/>
        <v>0.8666666666666667</v>
      </c>
      <c r="H310" s="196">
        <f t="shared" si="71"/>
        <v>0.8608695652173913</v>
      </c>
      <c r="I310" s="196">
        <f t="shared" si="71"/>
        <v>0.8666666666666667</v>
      </c>
      <c r="J310" s="196">
        <f t="shared" si="71"/>
        <v>0.9026455026455027</v>
      </c>
      <c r="K310" s="196">
        <f t="shared" si="71"/>
        <v>0.6887417218543046</v>
      </c>
      <c r="L310" s="196">
        <f t="shared" si="71"/>
        <v>0.8385214007782101</v>
      </c>
      <c r="M310" s="196">
        <f t="shared" si="71"/>
        <v>0.8240109140518418</v>
      </c>
      <c r="N310" s="196">
        <f t="shared" si="71"/>
        <v>0.707395498392283</v>
      </c>
      <c r="O310" s="196">
        <f t="shared" si="71"/>
        <v>0.8380281690140845</v>
      </c>
      <c r="P310" s="196">
        <f t="shared" si="71"/>
        <v>0.9121676067687349</v>
      </c>
      <c r="Q310" s="196">
        <f t="shared" si="71"/>
        <v>0.7898832684824902</v>
      </c>
      <c r="R310" s="196">
        <f t="shared" si="71"/>
        <v>0.868421052631579</v>
      </c>
      <c r="S310" s="196">
        <f t="shared" si="71"/>
        <v>0.8779599271402551</v>
      </c>
      <c r="T310" s="196">
        <f t="shared" si="71"/>
        <v>0.7718120805369127</v>
      </c>
      <c r="U310" s="196">
        <f t="shared" si="71"/>
        <v>0.729064039408867</v>
      </c>
      <c r="V310" s="196">
        <f t="shared" si="71"/>
        <v>0.7779751332149201</v>
      </c>
      <c r="W310" s="196">
        <f t="shared" si="71"/>
        <v>0.8295218295218295</v>
      </c>
      <c r="X310" s="196">
        <f t="shared" si="71"/>
        <v>0.8528301886792453</v>
      </c>
      <c r="Y310" s="196">
        <f t="shared" si="71"/>
        <v>0.7918781725888325</v>
      </c>
      <c r="Z310" s="196">
        <f t="shared" si="71"/>
        <v>0.8578154425612052</v>
      </c>
      <c r="AA310" s="196">
        <f t="shared" si="71"/>
        <v>0.8096774193548387</v>
      </c>
      <c r="AB310" s="196">
        <f t="shared" si="71"/>
        <v>0.9047619047619048</v>
      </c>
      <c r="AC310" s="196">
        <f t="shared" si="71"/>
        <v>0.9162011173184358</v>
      </c>
      <c r="AD310" s="196">
        <f t="shared" si="71"/>
        <v>0.7457627118644068</v>
      </c>
      <c r="AE310" s="183">
        <v>0</v>
      </c>
      <c r="AF310" s="196">
        <f t="shared" si="71"/>
        <v>0.7925531914893617</v>
      </c>
      <c r="AG310" s="196">
        <f t="shared" si="71"/>
        <v>0.937007874015748</v>
      </c>
      <c r="AH310" s="196">
        <f t="shared" si="71"/>
        <v>0.8662092624356775</v>
      </c>
      <c r="AI310" s="196">
        <f t="shared" si="71"/>
        <v>0.9203539823008849</v>
      </c>
      <c r="AJ310" s="149"/>
      <c r="AK310" s="197"/>
    </row>
    <row r="311" spans="1:37" ht="45">
      <c r="A311" s="308" t="s">
        <v>794</v>
      </c>
      <c r="B311" s="227" t="s">
        <v>116</v>
      </c>
      <c r="C311" s="299">
        <v>2005</v>
      </c>
      <c r="D311" s="319"/>
      <c r="E311" s="54">
        <v>2</v>
      </c>
      <c r="F311" s="54">
        <v>1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1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149" t="s">
        <v>550</v>
      </c>
      <c r="AK311" s="54"/>
    </row>
    <row r="312" spans="1:37" ht="30">
      <c r="A312" s="308"/>
      <c r="B312" s="227" t="s">
        <v>117</v>
      </c>
      <c r="C312" s="299"/>
      <c r="D312" s="320"/>
      <c r="E312" s="54">
        <v>33</v>
      </c>
      <c r="F312" s="54">
        <v>20</v>
      </c>
      <c r="G312" s="54">
        <v>2</v>
      </c>
      <c r="H312" s="54">
        <v>1</v>
      </c>
      <c r="I312" s="54">
        <v>0</v>
      </c>
      <c r="J312" s="54">
        <v>0</v>
      </c>
      <c r="K312" s="54">
        <v>0</v>
      </c>
      <c r="L312" s="54">
        <v>0</v>
      </c>
      <c r="M312" s="54">
        <v>1</v>
      </c>
      <c r="N312" s="54">
        <v>0</v>
      </c>
      <c r="O312" s="54">
        <v>0</v>
      </c>
      <c r="P312" s="54">
        <v>0</v>
      </c>
      <c r="Q312" s="54">
        <v>0</v>
      </c>
      <c r="R312" s="54">
        <v>1</v>
      </c>
      <c r="S312" s="54">
        <v>3</v>
      </c>
      <c r="T312" s="54">
        <v>1</v>
      </c>
      <c r="U312" s="54">
        <v>1</v>
      </c>
      <c r="V312" s="54">
        <v>1</v>
      </c>
      <c r="W312" s="54">
        <v>0</v>
      </c>
      <c r="X312" s="54">
        <v>0</v>
      </c>
      <c r="Y312" s="54">
        <v>0</v>
      </c>
      <c r="Z312" s="54">
        <v>1</v>
      </c>
      <c r="AA312" s="54">
        <v>1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149"/>
      <c r="AK312" s="54"/>
    </row>
    <row r="313" spans="1:37" ht="15">
      <c r="A313" s="308"/>
      <c r="B313" s="227" t="s">
        <v>102</v>
      </c>
      <c r="C313" s="299"/>
      <c r="D313" s="321"/>
      <c r="E313" s="183">
        <f>(E311/E312)*100%</f>
        <v>0.06060606060606061</v>
      </c>
      <c r="F313" s="183">
        <f>(F311/F312)*100%</f>
        <v>0.05</v>
      </c>
      <c r="G313" s="183">
        <f>(G311/G312)*100%</f>
        <v>0</v>
      </c>
      <c r="H313" s="183">
        <v>0</v>
      </c>
      <c r="I313" s="183">
        <v>0</v>
      </c>
      <c r="J313" s="183">
        <v>0</v>
      </c>
      <c r="K313" s="183">
        <v>0</v>
      </c>
      <c r="L313" s="183">
        <v>0</v>
      </c>
      <c r="M313" s="183">
        <v>0</v>
      </c>
      <c r="N313" s="183">
        <v>0</v>
      </c>
      <c r="O313" s="183">
        <v>0</v>
      </c>
      <c r="P313" s="183">
        <v>0</v>
      </c>
      <c r="Q313" s="183">
        <v>0</v>
      </c>
      <c r="R313" s="183">
        <f>(R311/R312)*100%</f>
        <v>0</v>
      </c>
      <c r="S313" s="183">
        <f>(S311/S312)*100%</f>
        <v>0</v>
      </c>
      <c r="T313" s="183">
        <f>(T311/T312)*100%</f>
        <v>0</v>
      </c>
      <c r="U313" s="183">
        <v>0</v>
      </c>
      <c r="V313" s="183">
        <v>0</v>
      </c>
      <c r="W313" s="183">
        <v>0</v>
      </c>
      <c r="X313" s="183">
        <v>0</v>
      </c>
      <c r="Y313" s="183">
        <v>0</v>
      </c>
      <c r="Z313" s="183">
        <f>(Z311/Z312)*100%</f>
        <v>1</v>
      </c>
      <c r="AA313" s="183">
        <f>(AA311/AA312)*100%</f>
        <v>0</v>
      </c>
      <c r="AB313" s="183">
        <v>0</v>
      </c>
      <c r="AC313" s="183">
        <v>0</v>
      </c>
      <c r="AD313" s="183">
        <v>0</v>
      </c>
      <c r="AE313" s="183">
        <v>0</v>
      </c>
      <c r="AF313" s="183">
        <v>0</v>
      </c>
      <c r="AG313" s="183">
        <v>0</v>
      </c>
      <c r="AH313" s="183">
        <v>0</v>
      </c>
      <c r="AI313" s="183">
        <v>0</v>
      </c>
      <c r="AJ313" s="149"/>
      <c r="AK313" s="54"/>
    </row>
    <row r="314" spans="1:37" ht="45">
      <c r="A314" s="308"/>
      <c r="B314" s="222" t="s">
        <v>116</v>
      </c>
      <c r="C314" s="300">
        <v>2006</v>
      </c>
      <c r="D314" s="310"/>
      <c r="E314" s="54">
        <v>0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 t="s">
        <v>232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149" t="s">
        <v>550</v>
      </c>
      <c r="AK314" s="54"/>
    </row>
    <row r="315" spans="1:37" ht="30">
      <c r="A315" s="308"/>
      <c r="B315" s="222" t="s">
        <v>117</v>
      </c>
      <c r="C315" s="300"/>
      <c r="D315" s="313"/>
      <c r="E315" s="54">
        <v>9</v>
      </c>
      <c r="F315" s="54">
        <v>0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1</v>
      </c>
      <c r="T315" s="54">
        <v>0</v>
      </c>
      <c r="U315" s="54">
        <v>0</v>
      </c>
      <c r="V315" s="54">
        <v>0</v>
      </c>
      <c r="W315" s="54" t="s">
        <v>232</v>
      </c>
      <c r="X315" s="54">
        <v>0</v>
      </c>
      <c r="Y315" s="54">
        <v>0</v>
      </c>
      <c r="Z315" s="54">
        <v>0</v>
      </c>
      <c r="AA315" s="54">
        <v>0</v>
      </c>
      <c r="AB315" s="54">
        <v>1</v>
      </c>
      <c r="AC315" s="54">
        <v>0</v>
      </c>
      <c r="AD315" s="54">
        <v>0</v>
      </c>
      <c r="AE315" s="54">
        <v>0</v>
      </c>
      <c r="AF315" s="54">
        <v>0</v>
      </c>
      <c r="AG315" s="54">
        <v>1</v>
      </c>
      <c r="AH315" s="54">
        <v>0</v>
      </c>
      <c r="AI315" s="54">
        <v>0</v>
      </c>
      <c r="AJ315" s="149"/>
      <c r="AK315" s="54"/>
    </row>
    <row r="316" spans="1:37" ht="15">
      <c r="A316" s="308"/>
      <c r="B316" s="222" t="s">
        <v>102</v>
      </c>
      <c r="C316" s="300"/>
      <c r="D316" s="314"/>
      <c r="E316" s="183">
        <f>(E314/E315)*100%</f>
        <v>0</v>
      </c>
      <c r="F316" s="183">
        <v>0</v>
      </c>
      <c r="G316" s="183">
        <v>0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0</v>
      </c>
      <c r="O316" s="183">
        <v>0</v>
      </c>
      <c r="P316" s="183">
        <v>0</v>
      </c>
      <c r="Q316" s="183">
        <v>0</v>
      </c>
      <c r="R316" s="183">
        <v>0</v>
      </c>
      <c r="S316" s="183">
        <f>(S314/S315)*100%</f>
        <v>0</v>
      </c>
      <c r="T316" s="183">
        <v>0</v>
      </c>
      <c r="U316" s="183">
        <v>0</v>
      </c>
      <c r="V316" s="183">
        <v>0</v>
      </c>
      <c r="W316" s="183" t="s">
        <v>232</v>
      </c>
      <c r="X316" s="183">
        <v>0</v>
      </c>
      <c r="Y316" s="183">
        <v>0</v>
      </c>
      <c r="Z316" s="183">
        <v>0</v>
      </c>
      <c r="AA316" s="183">
        <v>0</v>
      </c>
      <c r="AB316" s="183">
        <f>(AB314/AB315)*100%</f>
        <v>0</v>
      </c>
      <c r="AC316" s="183">
        <v>0</v>
      </c>
      <c r="AD316" s="183">
        <v>0</v>
      </c>
      <c r="AE316" s="183">
        <v>0</v>
      </c>
      <c r="AF316" s="183">
        <v>0</v>
      </c>
      <c r="AG316" s="183">
        <f>(AG314/AG315)*100%</f>
        <v>0</v>
      </c>
      <c r="AH316" s="183">
        <v>0</v>
      </c>
      <c r="AI316" s="183">
        <v>0</v>
      </c>
      <c r="AJ316" s="149"/>
      <c r="AK316" s="54"/>
    </row>
    <row r="317" spans="1:37" ht="45">
      <c r="A317" s="308"/>
      <c r="B317" s="227" t="s">
        <v>116</v>
      </c>
      <c r="C317" s="299">
        <v>2007</v>
      </c>
      <c r="D317" s="319"/>
      <c r="E317" s="54">
        <v>1</v>
      </c>
      <c r="F317" s="54">
        <v>1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149" t="s">
        <v>550</v>
      </c>
      <c r="AK317" s="54"/>
    </row>
    <row r="318" spans="1:37" ht="30">
      <c r="A318" s="308"/>
      <c r="B318" s="227" t="s">
        <v>117</v>
      </c>
      <c r="C318" s="299"/>
      <c r="D318" s="320"/>
      <c r="E318" s="54">
        <v>20</v>
      </c>
      <c r="F318" s="54">
        <v>14</v>
      </c>
      <c r="G318" s="54">
        <v>0</v>
      </c>
      <c r="H318" s="54">
        <v>0</v>
      </c>
      <c r="I318" s="54">
        <v>0</v>
      </c>
      <c r="J318" s="54">
        <v>2</v>
      </c>
      <c r="K318" s="54">
        <v>0</v>
      </c>
      <c r="L318" s="54">
        <v>0</v>
      </c>
      <c r="M318" s="54">
        <v>1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2</v>
      </c>
      <c r="T318" s="54">
        <v>1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149"/>
      <c r="AK318" s="54"/>
    </row>
    <row r="319" spans="1:37" ht="15">
      <c r="A319" s="308"/>
      <c r="B319" s="227" t="s">
        <v>102</v>
      </c>
      <c r="C319" s="299"/>
      <c r="D319" s="321"/>
      <c r="E319" s="183">
        <f>(E317/E318)*100%</f>
        <v>0.05</v>
      </c>
      <c r="F319" s="183">
        <f>(F317/F318)*100%</f>
        <v>0.07142857142857142</v>
      </c>
      <c r="G319" s="183">
        <v>0</v>
      </c>
      <c r="H319" s="183">
        <v>0</v>
      </c>
      <c r="I319" s="183">
        <v>0</v>
      </c>
      <c r="J319" s="183">
        <f>(J317/J318)*100%</f>
        <v>0</v>
      </c>
      <c r="K319" s="183">
        <v>0</v>
      </c>
      <c r="L319" s="183">
        <v>0</v>
      </c>
      <c r="M319" s="183">
        <f>(M317/M318)*100%</f>
        <v>0</v>
      </c>
      <c r="N319" s="183">
        <v>0</v>
      </c>
      <c r="O319" s="183">
        <v>0</v>
      </c>
      <c r="P319" s="183">
        <v>0</v>
      </c>
      <c r="Q319" s="183">
        <v>0</v>
      </c>
      <c r="R319" s="183">
        <v>0</v>
      </c>
      <c r="S319" s="183">
        <v>0</v>
      </c>
      <c r="T319" s="183">
        <f>(T317/T318)*100%</f>
        <v>0</v>
      </c>
      <c r="U319" s="183">
        <v>0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183">
        <v>0</v>
      </c>
      <c r="AD319" s="183">
        <v>0</v>
      </c>
      <c r="AE319" s="183">
        <v>0</v>
      </c>
      <c r="AF319" s="183">
        <v>0</v>
      </c>
      <c r="AG319" s="183">
        <v>0</v>
      </c>
      <c r="AH319" s="183">
        <v>0</v>
      </c>
      <c r="AI319" s="183">
        <v>0</v>
      </c>
      <c r="AJ319" s="149"/>
      <c r="AK319" s="54"/>
    </row>
    <row r="320" spans="1:37" ht="45">
      <c r="A320" s="308"/>
      <c r="B320" s="222" t="s">
        <v>116</v>
      </c>
      <c r="C320" s="300">
        <v>2008</v>
      </c>
      <c r="D320" s="310"/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149" t="s">
        <v>550</v>
      </c>
      <c r="AK320" s="54"/>
    </row>
    <row r="321" spans="1:37" ht="30">
      <c r="A321" s="308"/>
      <c r="B321" s="222" t="s">
        <v>117</v>
      </c>
      <c r="C321" s="300"/>
      <c r="D321" s="313"/>
      <c r="E321" s="54">
        <v>20</v>
      </c>
      <c r="F321" s="54">
        <v>11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3</v>
      </c>
      <c r="Q321" s="54">
        <v>0</v>
      </c>
      <c r="R321" s="54">
        <v>0</v>
      </c>
      <c r="S321" s="54">
        <v>2</v>
      </c>
      <c r="T321" s="54">
        <v>1</v>
      </c>
      <c r="U321" s="54">
        <v>2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1</v>
      </c>
      <c r="AH321" s="54">
        <v>0</v>
      </c>
      <c r="AI321" s="54">
        <v>0</v>
      </c>
      <c r="AJ321" s="149"/>
      <c r="AK321" s="54"/>
    </row>
    <row r="322" spans="1:37" ht="15">
      <c r="A322" s="308"/>
      <c r="B322" s="222" t="s">
        <v>102</v>
      </c>
      <c r="C322" s="300"/>
      <c r="D322" s="314"/>
      <c r="E322" s="183">
        <f>(E320/E321)*100%</f>
        <v>0</v>
      </c>
      <c r="F322" s="183">
        <f>(F320/F321)*100%</f>
        <v>0</v>
      </c>
      <c r="G322" s="183">
        <v>0</v>
      </c>
      <c r="H322" s="183">
        <v>0</v>
      </c>
      <c r="I322" s="183">
        <v>0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183">
        <v>0</v>
      </c>
      <c r="P322" s="183">
        <f>(P320/P321)*100%</f>
        <v>0</v>
      </c>
      <c r="Q322" s="183">
        <v>0</v>
      </c>
      <c r="R322" s="183">
        <v>0</v>
      </c>
      <c r="S322" s="183">
        <f>(S320/S321)*100%</f>
        <v>0</v>
      </c>
      <c r="T322" s="183">
        <f>(T320/T321)*100%</f>
        <v>0</v>
      </c>
      <c r="U322" s="183">
        <f>(U320/U321)*100%</f>
        <v>0</v>
      </c>
      <c r="V322" s="183">
        <v>0</v>
      </c>
      <c r="W322" s="183">
        <v>0</v>
      </c>
      <c r="X322" s="183">
        <v>0</v>
      </c>
      <c r="Y322" s="183">
        <v>0</v>
      </c>
      <c r="Z322" s="183">
        <v>0</v>
      </c>
      <c r="AA322" s="183">
        <v>0</v>
      </c>
      <c r="AB322" s="183">
        <v>0</v>
      </c>
      <c r="AC322" s="183">
        <v>0</v>
      </c>
      <c r="AD322" s="183">
        <v>0</v>
      </c>
      <c r="AE322" s="183">
        <v>0</v>
      </c>
      <c r="AF322" s="183">
        <v>0</v>
      </c>
      <c r="AG322" s="183">
        <f>(AG320/AG321)*100%</f>
        <v>0</v>
      </c>
      <c r="AH322" s="183">
        <v>0</v>
      </c>
      <c r="AI322" s="183">
        <v>0</v>
      </c>
      <c r="AJ322" s="149"/>
      <c r="AK322" s="54"/>
    </row>
    <row r="323" spans="1:37" ht="45">
      <c r="A323" s="308"/>
      <c r="B323" s="227" t="s">
        <v>116</v>
      </c>
      <c r="C323" s="299">
        <v>2009</v>
      </c>
      <c r="D323" s="319"/>
      <c r="E323" s="54" t="s">
        <v>232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149" t="s">
        <v>550</v>
      </c>
      <c r="AK323" s="54"/>
    </row>
    <row r="324" spans="1:37" ht="30">
      <c r="A324" s="308"/>
      <c r="B324" s="227" t="s">
        <v>117</v>
      </c>
      <c r="C324" s="299"/>
      <c r="D324" s="320"/>
      <c r="E324" s="54">
        <v>16</v>
      </c>
      <c r="F324" s="54">
        <v>8</v>
      </c>
      <c r="G324" s="54">
        <v>1</v>
      </c>
      <c r="H324" s="54">
        <v>1</v>
      </c>
      <c r="I324" s="54">
        <v>0</v>
      </c>
      <c r="J324" s="54">
        <v>0</v>
      </c>
      <c r="K324" s="54">
        <v>0</v>
      </c>
      <c r="L324" s="54">
        <v>0</v>
      </c>
      <c r="M324" s="54">
        <v>1</v>
      </c>
      <c r="N324" s="54">
        <v>0</v>
      </c>
      <c r="O324" s="54">
        <v>0</v>
      </c>
      <c r="P324" s="54">
        <v>0</v>
      </c>
      <c r="Q324" s="54">
        <v>2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1</v>
      </c>
      <c r="AF324" s="54">
        <v>0</v>
      </c>
      <c r="AG324" s="54">
        <v>2</v>
      </c>
      <c r="AH324" s="54">
        <v>0</v>
      </c>
      <c r="AI324" s="54">
        <v>0</v>
      </c>
      <c r="AJ324" s="149"/>
      <c r="AK324" s="54"/>
    </row>
    <row r="325" spans="1:37" ht="15">
      <c r="A325" s="308"/>
      <c r="B325" s="227" t="s">
        <v>102</v>
      </c>
      <c r="C325" s="299"/>
      <c r="D325" s="321"/>
      <c r="E325" s="183" t="s">
        <v>232</v>
      </c>
      <c r="F325" s="183">
        <f>(F323/F324)*100%</f>
        <v>0</v>
      </c>
      <c r="G325" s="183">
        <f>(G323/G324)*100%</f>
        <v>0</v>
      </c>
      <c r="H325" s="183">
        <f>(H323/H324)*100%</f>
        <v>0</v>
      </c>
      <c r="I325" s="183">
        <v>0</v>
      </c>
      <c r="J325" s="183">
        <v>0</v>
      </c>
      <c r="K325" s="183">
        <v>0</v>
      </c>
      <c r="L325" s="183">
        <v>0</v>
      </c>
      <c r="M325" s="183">
        <f>(M323/M324)*100%</f>
        <v>0</v>
      </c>
      <c r="N325" s="183">
        <v>0</v>
      </c>
      <c r="O325" s="183">
        <v>0</v>
      </c>
      <c r="P325" s="183">
        <v>0</v>
      </c>
      <c r="Q325" s="183">
        <f>(Q323/Q324)*100%</f>
        <v>0</v>
      </c>
      <c r="R325" s="183">
        <v>0</v>
      </c>
      <c r="S325" s="183">
        <v>0</v>
      </c>
      <c r="T325" s="183">
        <v>0</v>
      </c>
      <c r="U325" s="183">
        <v>0</v>
      </c>
      <c r="V325" s="183">
        <v>0</v>
      </c>
      <c r="W325" s="183">
        <v>0</v>
      </c>
      <c r="X325" s="183">
        <v>0</v>
      </c>
      <c r="Y325" s="183">
        <v>0</v>
      </c>
      <c r="Z325" s="183">
        <v>0</v>
      </c>
      <c r="AA325" s="183">
        <v>0</v>
      </c>
      <c r="AB325" s="183">
        <v>0</v>
      </c>
      <c r="AC325" s="183">
        <v>0</v>
      </c>
      <c r="AD325" s="183">
        <v>0</v>
      </c>
      <c r="AE325" s="183">
        <f>(AE323/AE324)*100%</f>
        <v>0</v>
      </c>
      <c r="AF325" s="183">
        <v>0</v>
      </c>
      <c r="AG325" s="183">
        <f>(AG323/AG324)*100%</f>
        <v>0</v>
      </c>
      <c r="AH325" s="183">
        <v>0</v>
      </c>
      <c r="AI325" s="183">
        <v>0</v>
      </c>
      <c r="AJ325" s="149"/>
      <c r="AK325" s="54"/>
    </row>
    <row r="326" spans="1:37" ht="45">
      <c r="A326" s="308"/>
      <c r="B326" s="222" t="s">
        <v>116</v>
      </c>
      <c r="C326" s="300">
        <v>2010</v>
      </c>
      <c r="D326" s="310"/>
      <c r="E326" s="54">
        <v>1</v>
      </c>
      <c r="F326" s="54">
        <v>0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149" t="s">
        <v>550</v>
      </c>
      <c r="AK326" s="54"/>
    </row>
    <row r="327" spans="1:37" ht="30">
      <c r="A327" s="308"/>
      <c r="B327" s="222" t="s">
        <v>117</v>
      </c>
      <c r="C327" s="300"/>
      <c r="D327" s="313"/>
      <c r="E327" s="54">
        <v>13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0</v>
      </c>
      <c r="AI327" s="54">
        <v>0</v>
      </c>
      <c r="AJ327" s="149"/>
      <c r="AK327" s="54"/>
    </row>
    <row r="328" spans="1:37" ht="15">
      <c r="A328" s="308"/>
      <c r="B328" s="222" t="s">
        <v>102</v>
      </c>
      <c r="C328" s="300"/>
      <c r="D328" s="314"/>
      <c r="E328" s="183">
        <f>(E326/E327)*100%</f>
        <v>0.07692307692307693</v>
      </c>
      <c r="F328" s="183">
        <v>0</v>
      </c>
      <c r="G328" s="183">
        <v>0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183">
        <v>0</v>
      </c>
      <c r="P328" s="183">
        <v>0</v>
      </c>
      <c r="Q328" s="183">
        <v>0</v>
      </c>
      <c r="R328" s="183">
        <v>0</v>
      </c>
      <c r="S328" s="183">
        <v>0</v>
      </c>
      <c r="T328" s="183">
        <v>0</v>
      </c>
      <c r="U328" s="183">
        <v>0</v>
      </c>
      <c r="V328" s="183">
        <v>0</v>
      </c>
      <c r="W328" s="183">
        <v>0</v>
      </c>
      <c r="X328" s="183">
        <v>0</v>
      </c>
      <c r="Y328" s="183">
        <v>0</v>
      </c>
      <c r="Z328" s="183">
        <v>0</v>
      </c>
      <c r="AA328" s="183">
        <v>0</v>
      </c>
      <c r="AB328" s="183">
        <v>0</v>
      </c>
      <c r="AC328" s="183">
        <v>0</v>
      </c>
      <c r="AD328" s="183">
        <v>0</v>
      </c>
      <c r="AE328" s="183">
        <v>0</v>
      </c>
      <c r="AF328" s="183">
        <v>0</v>
      </c>
      <c r="AG328" s="183">
        <v>0</v>
      </c>
      <c r="AH328" s="183">
        <v>0</v>
      </c>
      <c r="AI328" s="183">
        <v>0</v>
      </c>
      <c r="AJ328" s="149"/>
      <c r="AK328" s="54"/>
    </row>
    <row r="329" spans="1:37" ht="30">
      <c r="A329" s="296" t="s">
        <v>795</v>
      </c>
      <c r="B329" s="227" t="s">
        <v>796</v>
      </c>
      <c r="C329" s="299">
        <v>2005</v>
      </c>
      <c r="D329" s="319"/>
      <c r="E329" s="54">
        <v>3768</v>
      </c>
      <c r="F329" s="54">
        <v>2082</v>
      </c>
      <c r="G329" s="54">
        <v>1</v>
      </c>
      <c r="H329" s="54" t="s">
        <v>551</v>
      </c>
      <c r="I329" s="54">
        <v>68</v>
      </c>
      <c r="J329" s="54">
        <v>558</v>
      </c>
      <c r="K329" s="54">
        <v>1</v>
      </c>
      <c r="L329" s="54">
        <v>275</v>
      </c>
      <c r="M329" s="153">
        <v>251</v>
      </c>
      <c r="N329" s="54">
        <v>2</v>
      </c>
      <c r="O329" s="54">
        <v>2</v>
      </c>
      <c r="P329" s="54">
        <v>11</v>
      </c>
      <c r="Q329" s="54">
        <v>96</v>
      </c>
      <c r="R329" s="54" t="s">
        <v>551</v>
      </c>
      <c r="S329" s="54">
        <v>2</v>
      </c>
      <c r="T329" s="54">
        <v>2</v>
      </c>
      <c r="U329" s="54">
        <v>1</v>
      </c>
      <c r="V329" s="54">
        <v>3</v>
      </c>
      <c r="W329" s="54">
        <v>4</v>
      </c>
      <c r="X329" s="54">
        <v>2</v>
      </c>
      <c r="Y329" s="54" t="s">
        <v>551</v>
      </c>
      <c r="Z329" s="54">
        <v>2</v>
      </c>
      <c r="AA329" s="54">
        <v>3</v>
      </c>
      <c r="AB329" s="54">
        <v>1</v>
      </c>
      <c r="AC329" s="54">
        <v>1</v>
      </c>
      <c r="AD329" s="54">
        <v>1</v>
      </c>
      <c r="AE329" s="54" t="s">
        <v>232</v>
      </c>
      <c r="AF329" s="54">
        <v>2</v>
      </c>
      <c r="AG329" s="54">
        <v>1</v>
      </c>
      <c r="AH329" s="54" t="s">
        <v>232</v>
      </c>
      <c r="AI329" s="54">
        <v>396</v>
      </c>
      <c r="AJ329" s="149" t="s">
        <v>549</v>
      </c>
      <c r="AK329" s="54"/>
    </row>
    <row r="330" spans="1:37" ht="15">
      <c r="A330" s="297"/>
      <c r="B330" s="222" t="s">
        <v>797</v>
      </c>
      <c r="C330" s="299"/>
      <c r="D330" s="320"/>
      <c r="E330" s="153">
        <v>94127</v>
      </c>
      <c r="F330" s="153">
        <v>23396</v>
      </c>
      <c r="G330" s="153">
        <v>2801</v>
      </c>
      <c r="H330" s="153">
        <v>1253</v>
      </c>
      <c r="I330" s="153">
        <v>1169</v>
      </c>
      <c r="J330" s="153">
        <v>5059</v>
      </c>
      <c r="K330" s="153">
        <v>760</v>
      </c>
      <c r="L330" s="153">
        <v>2765</v>
      </c>
      <c r="M330" s="153">
        <v>3310</v>
      </c>
      <c r="N330" s="153">
        <v>891</v>
      </c>
      <c r="O330" s="153">
        <v>871</v>
      </c>
      <c r="P330" s="153">
        <v>6964</v>
      </c>
      <c r="Q330" s="153">
        <v>1135</v>
      </c>
      <c r="R330" s="153">
        <v>885</v>
      </c>
      <c r="S330" s="153">
        <v>4962</v>
      </c>
      <c r="T330" s="153">
        <v>1636</v>
      </c>
      <c r="U330" s="153">
        <v>4227</v>
      </c>
      <c r="V330" s="153">
        <v>2064</v>
      </c>
      <c r="W330" s="153">
        <v>1439</v>
      </c>
      <c r="X330" s="153">
        <v>2340</v>
      </c>
      <c r="Y330" s="153">
        <v>952</v>
      </c>
      <c r="Z330" s="153">
        <v>5479</v>
      </c>
      <c r="AA330" s="153">
        <v>4425</v>
      </c>
      <c r="AB330" s="153">
        <v>1748</v>
      </c>
      <c r="AC330" s="153">
        <v>2078</v>
      </c>
      <c r="AD330" s="153">
        <v>1420</v>
      </c>
      <c r="AE330" s="153">
        <v>0</v>
      </c>
      <c r="AF330" s="153">
        <v>2310</v>
      </c>
      <c r="AG330" s="153">
        <v>5488</v>
      </c>
      <c r="AH330" s="153">
        <v>0</v>
      </c>
      <c r="AI330" s="153">
        <v>2300</v>
      </c>
      <c r="AJ330" s="149" t="s">
        <v>233</v>
      </c>
      <c r="AK330" s="54"/>
    </row>
    <row r="331" spans="1:37" ht="15">
      <c r="A331" s="297"/>
      <c r="B331" s="227" t="s">
        <v>102</v>
      </c>
      <c r="C331" s="299"/>
      <c r="D331" s="321"/>
      <c r="E331" s="178">
        <f aca="true" t="shared" si="72" ref="E331:AI331">(E329/E330)*100%</f>
        <v>0.04003102191719698</v>
      </c>
      <c r="F331" s="178">
        <f t="shared" si="72"/>
        <v>0.08898957086681485</v>
      </c>
      <c r="G331" s="178">
        <f t="shared" si="72"/>
        <v>0.0003570153516601214</v>
      </c>
      <c r="H331" s="178" t="s">
        <v>232</v>
      </c>
      <c r="I331" s="178">
        <f t="shared" si="72"/>
        <v>0.058169375534645</v>
      </c>
      <c r="J331" s="178">
        <f t="shared" si="72"/>
        <v>0.11029847796007115</v>
      </c>
      <c r="K331" s="178">
        <f t="shared" si="72"/>
        <v>0.0013157894736842105</v>
      </c>
      <c r="L331" s="178">
        <f t="shared" si="72"/>
        <v>0.09945750452079566</v>
      </c>
      <c r="M331" s="178">
        <f t="shared" si="72"/>
        <v>0.07583081570996979</v>
      </c>
      <c r="N331" s="178">
        <f t="shared" si="72"/>
        <v>0.002244668911335578</v>
      </c>
      <c r="O331" s="178">
        <f t="shared" si="72"/>
        <v>0.002296211251435132</v>
      </c>
      <c r="P331" s="178">
        <f t="shared" si="72"/>
        <v>0.0015795519816197588</v>
      </c>
      <c r="Q331" s="178">
        <f t="shared" si="72"/>
        <v>0.08458149779735682</v>
      </c>
      <c r="R331" s="178" t="s">
        <v>232</v>
      </c>
      <c r="S331" s="178">
        <f t="shared" si="72"/>
        <v>0.00040306328093510683</v>
      </c>
      <c r="T331" s="178">
        <f t="shared" si="72"/>
        <v>0.0012224938875305623</v>
      </c>
      <c r="U331" s="178">
        <f t="shared" si="72"/>
        <v>0.0002365744026496333</v>
      </c>
      <c r="V331" s="178">
        <f t="shared" si="72"/>
        <v>0.0014534883720930232</v>
      </c>
      <c r="W331" s="178">
        <f t="shared" si="72"/>
        <v>0.002779708130646282</v>
      </c>
      <c r="X331" s="178">
        <f t="shared" si="72"/>
        <v>0.0008547008547008547</v>
      </c>
      <c r="Y331" s="178" t="s">
        <v>232</v>
      </c>
      <c r="Z331" s="178">
        <f t="shared" si="72"/>
        <v>0.0003650301149844862</v>
      </c>
      <c r="AA331" s="178">
        <f t="shared" si="72"/>
        <v>0.0006779661016949153</v>
      </c>
      <c r="AB331" s="178">
        <f t="shared" si="72"/>
        <v>0.0005720823798627002</v>
      </c>
      <c r="AC331" s="178">
        <f t="shared" si="72"/>
        <v>0.00048123195380173246</v>
      </c>
      <c r="AD331" s="178">
        <f t="shared" si="72"/>
        <v>0.0007042253521126761</v>
      </c>
      <c r="AE331" s="178">
        <v>0</v>
      </c>
      <c r="AF331" s="178">
        <f t="shared" si="72"/>
        <v>0.0008658008658008658</v>
      </c>
      <c r="AG331" s="178">
        <f t="shared" si="72"/>
        <v>0.00018221574344023323</v>
      </c>
      <c r="AH331" s="178">
        <v>0</v>
      </c>
      <c r="AI331" s="178">
        <f t="shared" si="72"/>
        <v>0.17217391304347826</v>
      </c>
      <c r="AJ331" s="149"/>
      <c r="AK331" s="54"/>
    </row>
    <row r="332" spans="1:37" ht="30">
      <c r="A332" s="297"/>
      <c r="B332" s="222" t="s">
        <v>796</v>
      </c>
      <c r="C332" s="300">
        <v>2006</v>
      </c>
      <c r="D332" s="310"/>
      <c r="E332" s="54">
        <v>1457</v>
      </c>
      <c r="F332" s="54">
        <v>10</v>
      </c>
      <c r="G332" s="54">
        <v>1</v>
      </c>
      <c r="H332" s="54">
        <v>0</v>
      </c>
      <c r="I332" s="54">
        <v>1</v>
      </c>
      <c r="J332" s="54">
        <v>557</v>
      </c>
      <c r="K332" s="54">
        <v>2</v>
      </c>
      <c r="L332" s="54">
        <v>275</v>
      </c>
      <c r="M332" s="54">
        <v>11</v>
      </c>
      <c r="N332" s="54">
        <v>51</v>
      </c>
      <c r="O332" s="54">
        <v>3</v>
      </c>
      <c r="P332" s="54">
        <v>2</v>
      </c>
      <c r="Q332" s="54">
        <v>1</v>
      </c>
      <c r="R332" s="54">
        <v>0</v>
      </c>
      <c r="S332" s="54">
        <v>179</v>
      </c>
      <c r="T332" s="54">
        <v>1</v>
      </c>
      <c r="U332" s="54">
        <v>352</v>
      </c>
      <c r="V332" s="54">
        <v>1</v>
      </c>
      <c r="W332" s="54">
        <v>0</v>
      </c>
      <c r="X332" s="54">
        <v>1</v>
      </c>
      <c r="Y332" s="54">
        <v>0</v>
      </c>
      <c r="Z332" s="54">
        <v>2</v>
      </c>
      <c r="AA332" s="54">
        <v>2</v>
      </c>
      <c r="AB332" s="54">
        <v>0</v>
      </c>
      <c r="AC332" s="54">
        <v>0</v>
      </c>
      <c r="AD332" s="54">
        <v>3</v>
      </c>
      <c r="AE332" s="54">
        <v>0</v>
      </c>
      <c r="AF332" s="54">
        <v>1</v>
      </c>
      <c r="AG332" s="54">
        <v>1</v>
      </c>
      <c r="AH332" s="54">
        <v>0</v>
      </c>
      <c r="AI332" s="54">
        <v>0</v>
      </c>
      <c r="AJ332" s="149" t="s">
        <v>549</v>
      </c>
      <c r="AK332" s="54"/>
    </row>
    <row r="333" spans="1:37" ht="15">
      <c r="A333" s="297"/>
      <c r="B333" s="222" t="s">
        <v>797</v>
      </c>
      <c r="C333" s="300"/>
      <c r="D333" s="313"/>
      <c r="E333" s="54">
        <v>94270</v>
      </c>
      <c r="F333" s="153">
        <v>23728</v>
      </c>
      <c r="G333" s="153">
        <v>2873</v>
      </c>
      <c r="H333" s="153">
        <v>1276</v>
      </c>
      <c r="I333" s="153">
        <v>1215</v>
      </c>
      <c r="J333" s="153">
        <v>5119</v>
      </c>
      <c r="K333" s="153">
        <v>768</v>
      </c>
      <c r="L333" s="153">
        <v>2790</v>
      </c>
      <c r="M333" s="153">
        <v>3410</v>
      </c>
      <c r="N333" s="153">
        <v>898</v>
      </c>
      <c r="O333" s="153">
        <v>896</v>
      </c>
      <c r="P333" s="153">
        <v>7068</v>
      </c>
      <c r="Q333" s="153">
        <v>1195</v>
      </c>
      <c r="R333" s="153">
        <v>903</v>
      </c>
      <c r="S333" s="153">
        <v>5087</v>
      </c>
      <c r="T333" s="153">
        <v>1668</v>
      </c>
      <c r="U333" s="153">
        <v>2472</v>
      </c>
      <c r="V333" s="153">
        <v>2114</v>
      </c>
      <c r="W333" s="153">
        <v>1500</v>
      </c>
      <c r="X333" s="153">
        <v>2443</v>
      </c>
      <c r="Y333" s="153">
        <v>961</v>
      </c>
      <c r="Z333" s="153">
        <v>5523</v>
      </c>
      <c r="AA333" s="153">
        <v>4606</v>
      </c>
      <c r="AB333" s="153">
        <v>1788</v>
      </c>
      <c r="AC333" s="153">
        <v>2106</v>
      </c>
      <c r="AD333" s="153">
        <v>1455</v>
      </c>
      <c r="AE333" s="153">
        <v>0</v>
      </c>
      <c r="AF333" s="153">
        <v>2368</v>
      </c>
      <c r="AG333" s="153">
        <v>5670</v>
      </c>
      <c r="AH333" s="153">
        <v>0</v>
      </c>
      <c r="AI333" s="153">
        <v>2370</v>
      </c>
      <c r="AJ333" s="149" t="s">
        <v>233</v>
      </c>
      <c r="AK333" s="54"/>
    </row>
    <row r="334" spans="1:37" ht="15">
      <c r="A334" s="297"/>
      <c r="B334" s="222" t="s">
        <v>102</v>
      </c>
      <c r="C334" s="300"/>
      <c r="D334" s="314"/>
      <c r="E334" s="178">
        <f aca="true" t="shared" si="73" ref="E334:AI334">(E332/E333)*100%</f>
        <v>0.015455606237403203</v>
      </c>
      <c r="F334" s="178">
        <f t="shared" si="73"/>
        <v>0.0004214430209035738</v>
      </c>
      <c r="G334" s="178">
        <f t="shared" si="73"/>
        <v>0.0003480682213713888</v>
      </c>
      <c r="H334" s="178">
        <f t="shared" si="73"/>
        <v>0</v>
      </c>
      <c r="I334" s="178">
        <f t="shared" si="73"/>
        <v>0.0008230452674897119</v>
      </c>
      <c r="J334" s="178">
        <f t="shared" si="73"/>
        <v>0.10881031451455363</v>
      </c>
      <c r="K334" s="178">
        <f t="shared" si="73"/>
        <v>0.0026041666666666665</v>
      </c>
      <c r="L334" s="178">
        <f t="shared" si="73"/>
        <v>0.0985663082437276</v>
      </c>
      <c r="M334" s="178">
        <f t="shared" si="73"/>
        <v>0.0032258064516129032</v>
      </c>
      <c r="N334" s="178">
        <f t="shared" si="73"/>
        <v>0.05679287305122494</v>
      </c>
      <c r="O334" s="178">
        <f t="shared" si="73"/>
        <v>0.0033482142857142855</v>
      </c>
      <c r="P334" s="178">
        <f t="shared" si="73"/>
        <v>0.0002829654782116582</v>
      </c>
      <c r="Q334" s="178">
        <f t="shared" si="73"/>
        <v>0.0008368200836820083</v>
      </c>
      <c r="R334" s="178">
        <f t="shared" si="73"/>
        <v>0</v>
      </c>
      <c r="S334" s="178">
        <f t="shared" si="73"/>
        <v>0.035187733438175745</v>
      </c>
      <c r="T334" s="178">
        <f t="shared" si="73"/>
        <v>0.0005995203836930455</v>
      </c>
      <c r="U334" s="178">
        <f t="shared" si="73"/>
        <v>0.1423948220064725</v>
      </c>
      <c r="V334" s="178">
        <f t="shared" si="73"/>
        <v>0.0004730368968779565</v>
      </c>
      <c r="W334" s="178">
        <f t="shared" si="73"/>
        <v>0</v>
      </c>
      <c r="X334" s="178">
        <f t="shared" si="73"/>
        <v>0.00040933278755628325</v>
      </c>
      <c r="Y334" s="178">
        <f t="shared" si="73"/>
        <v>0</v>
      </c>
      <c r="Z334" s="178">
        <f t="shared" si="73"/>
        <v>0.0003621220351258374</v>
      </c>
      <c r="AA334" s="178">
        <f t="shared" si="73"/>
        <v>0.0004342162396873643</v>
      </c>
      <c r="AB334" s="178">
        <f t="shared" si="73"/>
        <v>0</v>
      </c>
      <c r="AC334" s="178">
        <f t="shared" si="73"/>
        <v>0</v>
      </c>
      <c r="AD334" s="178">
        <f t="shared" si="73"/>
        <v>0.002061855670103093</v>
      </c>
      <c r="AE334" s="178">
        <v>0</v>
      </c>
      <c r="AF334" s="178">
        <f t="shared" si="73"/>
        <v>0.0004222972972972973</v>
      </c>
      <c r="AG334" s="178">
        <f t="shared" si="73"/>
        <v>0.0001763668430335097</v>
      </c>
      <c r="AH334" s="178">
        <v>0</v>
      </c>
      <c r="AI334" s="178">
        <f t="shared" si="73"/>
        <v>0</v>
      </c>
      <c r="AJ334" s="149"/>
      <c r="AK334" s="54"/>
    </row>
    <row r="335" spans="1:37" ht="30">
      <c r="A335" s="297"/>
      <c r="B335" s="227" t="s">
        <v>796</v>
      </c>
      <c r="C335" s="299">
        <v>2007</v>
      </c>
      <c r="D335" s="319"/>
      <c r="E335" s="54">
        <v>1036</v>
      </c>
      <c r="F335" s="54">
        <v>19</v>
      </c>
      <c r="G335" s="54">
        <v>1</v>
      </c>
      <c r="H335" s="54">
        <v>0</v>
      </c>
      <c r="I335" s="54">
        <v>2</v>
      </c>
      <c r="J335" s="54">
        <v>75</v>
      </c>
      <c r="K335" s="54">
        <v>0</v>
      </c>
      <c r="L335" s="54">
        <v>500</v>
      </c>
      <c r="M335" s="54">
        <v>183</v>
      </c>
      <c r="N335" s="54">
        <v>0</v>
      </c>
      <c r="O335" s="54">
        <v>1</v>
      </c>
      <c r="P335" s="54">
        <v>1</v>
      </c>
      <c r="Q335" s="54">
        <v>1</v>
      </c>
      <c r="R335" s="54">
        <v>0</v>
      </c>
      <c r="S335" s="54">
        <v>2</v>
      </c>
      <c r="T335" s="54">
        <v>1</v>
      </c>
      <c r="U335" s="54">
        <v>1</v>
      </c>
      <c r="V335" s="54">
        <v>0</v>
      </c>
      <c r="W335" s="54">
        <v>1</v>
      </c>
      <c r="X335" s="54">
        <v>11</v>
      </c>
      <c r="Y335" s="54">
        <v>1</v>
      </c>
      <c r="Z335" s="54">
        <v>215</v>
      </c>
      <c r="AA335" s="54">
        <v>10</v>
      </c>
      <c r="AB335" s="54">
        <v>2</v>
      </c>
      <c r="AC335" s="54">
        <v>2</v>
      </c>
      <c r="AD335" s="54">
        <v>1</v>
      </c>
      <c r="AE335" s="54">
        <v>0</v>
      </c>
      <c r="AF335" s="54">
        <v>1</v>
      </c>
      <c r="AG335" s="54">
        <v>5</v>
      </c>
      <c r="AH335" s="54">
        <v>0</v>
      </c>
      <c r="AI335" s="54">
        <v>0</v>
      </c>
      <c r="AJ335" s="149" t="s">
        <v>549</v>
      </c>
      <c r="AK335" s="54"/>
    </row>
    <row r="336" spans="1:37" ht="15">
      <c r="A336" s="297"/>
      <c r="B336" s="222" t="s">
        <v>797</v>
      </c>
      <c r="C336" s="299"/>
      <c r="D336" s="320"/>
      <c r="E336" s="54">
        <v>95638</v>
      </c>
      <c r="F336" s="153">
        <v>23993</v>
      </c>
      <c r="G336" s="153">
        <v>2923</v>
      </c>
      <c r="H336" s="153">
        <v>1293</v>
      </c>
      <c r="I336" s="153">
        <v>1249</v>
      </c>
      <c r="J336" s="153">
        <v>5150</v>
      </c>
      <c r="K336" s="153">
        <v>770</v>
      </c>
      <c r="L336" s="153">
        <v>2783</v>
      </c>
      <c r="M336" s="153">
        <v>3486</v>
      </c>
      <c r="N336" s="153">
        <v>907</v>
      </c>
      <c r="O336" s="153">
        <v>918</v>
      </c>
      <c r="P336" s="153">
        <v>7129</v>
      </c>
      <c r="Q336" s="153">
        <v>1251</v>
      </c>
      <c r="R336" s="153">
        <v>917</v>
      </c>
      <c r="S336" s="153">
        <v>5175</v>
      </c>
      <c r="T336" s="153">
        <v>1685</v>
      </c>
      <c r="U336" s="153">
        <v>2469</v>
      </c>
      <c r="V336" s="153">
        <v>2149</v>
      </c>
      <c r="W336" s="153">
        <v>1550</v>
      </c>
      <c r="X336" s="153">
        <v>2536</v>
      </c>
      <c r="Y336" s="153">
        <v>960</v>
      </c>
      <c r="Z336" s="153">
        <v>5529</v>
      </c>
      <c r="AA336" s="153">
        <v>4756</v>
      </c>
      <c r="AB336" s="153">
        <v>1811</v>
      </c>
      <c r="AC336" s="153">
        <v>2114</v>
      </c>
      <c r="AD336" s="153">
        <v>1482</v>
      </c>
      <c r="AE336" s="153">
        <v>0</v>
      </c>
      <c r="AF336" s="153">
        <v>2410</v>
      </c>
      <c r="AG336" s="153">
        <v>5817</v>
      </c>
      <c r="AH336" s="153">
        <v>0</v>
      </c>
      <c r="AI336" s="153">
        <v>2426</v>
      </c>
      <c r="AJ336" s="149" t="s">
        <v>233</v>
      </c>
      <c r="AK336" s="54"/>
    </row>
    <row r="337" spans="1:37" ht="15">
      <c r="A337" s="297"/>
      <c r="B337" s="227" t="s">
        <v>102</v>
      </c>
      <c r="C337" s="299"/>
      <c r="D337" s="321"/>
      <c r="E337" s="178">
        <f>(E335/E336)*100%</f>
        <v>0.01083251427256948</v>
      </c>
      <c r="F337" s="178">
        <f aca="true" t="shared" si="74" ref="F337:AI337">(F335/F336)*100%</f>
        <v>0.0007918976368107365</v>
      </c>
      <c r="G337" s="178">
        <f t="shared" si="74"/>
        <v>0.00034211426616489907</v>
      </c>
      <c r="H337" s="178">
        <f t="shared" si="74"/>
        <v>0</v>
      </c>
      <c r="I337" s="178">
        <f t="shared" si="74"/>
        <v>0.0016012810248198558</v>
      </c>
      <c r="J337" s="178">
        <f t="shared" si="74"/>
        <v>0.014563106796116505</v>
      </c>
      <c r="K337" s="178">
        <f t="shared" si="74"/>
        <v>0</v>
      </c>
      <c r="L337" s="178">
        <f t="shared" si="74"/>
        <v>0.17966223499820339</v>
      </c>
      <c r="M337" s="178">
        <f t="shared" si="74"/>
        <v>0.05249569707401033</v>
      </c>
      <c r="N337" s="178">
        <f t="shared" si="74"/>
        <v>0</v>
      </c>
      <c r="O337" s="178">
        <f t="shared" si="74"/>
        <v>0.0010893246187363835</v>
      </c>
      <c r="P337" s="178">
        <f t="shared" si="74"/>
        <v>0.00014027212792818068</v>
      </c>
      <c r="Q337" s="178">
        <f t="shared" si="74"/>
        <v>0.0007993605115907274</v>
      </c>
      <c r="R337" s="178">
        <f t="shared" si="74"/>
        <v>0</v>
      </c>
      <c r="S337" s="178">
        <f t="shared" si="74"/>
        <v>0.0003864734299516908</v>
      </c>
      <c r="T337" s="178">
        <f t="shared" si="74"/>
        <v>0.0005934718100890207</v>
      </c>
      <c r="U337" s="178">
        <f t="shared" si="74"/>
        <v>0.0004050222762251924</v>
      </c>
      <c r="V337" s="178">
        <f t="shared" si="74"/>
        <v>0</v>
      </c>
      <c r="W337" s="178">
        <f t="shared" si="74"/>
        <v>0.0006451612903225806</v>
      </c>
      <c r="X337" s="178">
        <f t="shared" si="74"/>
        <v>0.004337539432176656</v>
      </c>
      <c r="Y337" s="178">
        <f t="shared" si="74"/>
        <v>0.0010416666666666667</v>
      </c>
      <c r="Z337" s="178">
        <f t="shared" si="74"/>
        <v>0.038885874480014467</v>
      </c>
      <c r="AA337" s="178">
        <f t="shared" si="74"/>
        <v>0.0021026072329688814</v>
      </c>
      <c r="AB337" s="178">
        <f t="shared" si="74"/>
        <v>0.0011043622308117063</v>
      </c>
      <c r="AC337" s="178">
        <f t="shared" si="74"/>
        <v>0.000946073793755913</v>
      </c>
      <c r="AD337" s="178">
        <f t="shared" si="74"/>
        <v>0.0006747638326585695</v>
      </c>
      <c r="AE337" s="178">
        <v>0</v>
      </c>
      <c r="AF337" s="178">
        <f t="shared" si="74"/>
        <v>0.0004149377593360996</v>
      </c>
      <c r="AG337" s="178">
        <f t="shared" si="74"/>
        <v>0.0008595495960116899</v>
      </c>
      <c r="AH337" s="178">
        <v>0</v>
      </c>
      <c r="AI337" s="178">
        <f t="shared" si="74"/>
        <v>0</v>
      </c>
      <c r="AJ337" s="149"/>
      <c r="AK337" s="54"/>
    </row>
    <row r="338" spans="1:37" ht="30">
      <c r="A338" s="297"/>
      <c r="B338" s="222" t="s">
        <v>796</v>
      </c>
      <c r="C338" s="300">
        <v>2008</v>
      </c>
      <c r="D338" s="310"/>
      <c r="E338" s="54">
        <v>9067</v>
      </c>
      <c r="F338" s="54">
        <v>2136</v>
      </c>
      <c r="G338" s="54">
        <v>197</v>
      </c>
      <c r="H338" s="54">
        <v>88</v>
      </c>
      <c r="I338" s="54">
        <v>84</v>
      </c>
      <c r="J338" s="54">
        <v>1988</v>
      </c>
      <c r="K338" s="54">
        <v>59</v>
      </c>
      <c r="L338" s="54">
        <v>952</v>
      </c>
      <c r="M338" s="54">
        <v>197</v>
      </c>
      <c r="N338" s="54">
        <v>2</v>
      </c>
      <c r="O338" s="54">
        <v>10</v>
      </c>
      <c r="P338" s="54">
        <v>281</v>
      </c>
      <c r="Q338" s="54">
        <v>165</v>
      </c>
      <c r="R338" s="54">
        <v>16</v>
      </c>
      <c r="S338" s="54">
        <v>560</v>
      </c>
      <c r="T338" s="54">
        <v>236</v>
      </c>
      <c r="U338" s="54">
        <v>10</v>
      </c>
      <c r="V338" s="54">
        <v>8</v>
      </c>
      <c r="W338" s="54">
        <v>2</v>
      </c>
      <c r="X338" s="54">
        <v>737</v>
      </c>
      <c r="Y338" s="54">
        <v>7</v>
      </c>
      <c r="Z338" s="54">
        <v>193</v>
      </c>
      <c r="AA338" s="54">
        <v>18</v>
      </c>
      <c r="AB338" s="54">
        <v>1</v>
      </c>
      <c r="AC338" s="54">
        <v>987</v>
      </c>
      <c r="AD338" s="54">
        <v>71</v>
      </c>
      <c r="AE338" s="54">
        <v>0</v>
      </c>
      <c r="AF338" s="54">
        <v>16</v>
      </c>
      <c r="AG338" s="54">
        <v>28</v>
      </c>
      <c r="AH338" s="54">
        <v>0</v>
      </c>
      <c r="AI338" s="54">
        <v>18</v>
      </c>
      <c r="AJ338" s="149" t="s">
        <v>549</v>
      </c>
      <c r="AK338" s="54"/>
    </row>
    <row r="339" spans="1:37" ht="15">
      <c r="A339" s="297"/>
      <c r="B339" s="222" t="s">
        <v>797</v>
      </c>
      <c r="C339" s="300"/>
      <c r="D339" s="313"/>
      <c r="E339" s="54">
        <v>97568</v>
      </c>
      <c r="F339" s="153">
        <v>24986</v>
      </c>
      <c r="G339" s="153">
        <v>2949</v>
      </c>
      <c r="H339" s="153">
        <v>1298</v>
      </c>
      <c r="I339" s="153">
        <v>1272</v>
      </c>
      <c r="J339" s="153">
        <v>5157</v>
      </c>
      <c r="K339" s="153">
        <v>738</v>
      </c>
      <c r="L339" s="153">
        <v>2750</v>
      </c>
      <c r="M339" s="153">
        <v>3541</v>
      </c>
      <c r="N339" s="153">
        <v>908</v>
      </c>
      <c r="O339" s="153">
        <v>933</v>
      </c>
      <c r="P339" s="153">
        <v>7144</v>
      </c>
      <c r="Q339" s="153">
        <v>1304</v>
      </c>
      <c r="R339" s="153">
        <v>906</v>
      </c>
      <c r="S339" s="153">
        <v>4683</v>
      </c>
      <c r="T339" s="153">
        <v>1683</v>
      </c>
      <c r="U339" s="153">
        <v>2430</v>
      </c>
      <c r="V339" s="153">
        <v>2169</v>
      </c>
      <c r="W339" s="153">
        <v>1588</v>
      </c>
      <c r="X339" s="153">
        <v>2576</v>
      </c>
      <c r="Y339" s="153">
        <v>952</v>
      </c>
      <c r="Z339" s="153">
        <v>5499</v>
      </c>
      <c r="AA339" s="153">
        <v>2447</v>
      </c>
      <c r="AB339" s="153">
        <v>1820</v>
      </c>
      <c r="AC339" s="153">
        <v>2100</v>
      </c>
      <c r="AD339" s="153">
        <v>1499</v>
      </c>
      <c r="AE339" s="153">
        <v>930</v>
      </c>
      <c r="AF339" s="153">
        <v>2433</v>
      </c>
      <c r="AG339" s="153">
        <v>5930</v>
      </c>
      <c r="AH339" s="153">
        <v>2481</v>
      </c>
      <c r="AI339" s="153">
        <v>2462</v>
      </c>
      <c r="AJ339" s="149" t="s">
        <v>233</v>
      </c>
      <c r="AK339" s="54"/>
    </row>
    <row r="340" spans="1:37" ht="15">
      <c r="A340" s="297"/>
      <c r="B340" s="222" t="s">
        <v>102</v>
      </c>
      <c r="C340" s="300"/>
      <c r="D340" s="314"/>
      <c r="E340" s="178">
        <f aca="true" t="shared" si="75" ref="E340:AI340">(E338/E339)*100%</f>
        <v>0.09293005903574943</v>
      </c>
      <c r="F340" s="178">
        <f t="shared" si="75"/>
        <v>0.08548787320899703</v>
      </c>
      <c r="G340" s="178">
        <f t="shared" si="75"/>
        <v>0.06680230586639539</v>
      </c>
      <c r="H340" s="178">
        <f t="shared" si="75"/>
        <v>0.06779661016949153</v>
      </c>
      <c r="I340" s="178">
        <f t="shared" si="75"/>
        <v>0.0660377358490566</v>
      </c>
      <c r="J340" s="178">
        <f t="shared" si="75"/>
        <v>0.3854954430870661</v>
      </c>
      <c r="K340" s="178">
        <f t="shared" si="75"/>
        <v>0.07994579945799458</v>
      </c>
      <c r="L340" s="178">
        <f t="shared" si="75"/>
        <v>0.3461818181818182</v>
      </c>
      <c r="M340" s="178">
        <f t="shared" si="75"/>
        <v>0.0556340016944366</v>
      </c>
      <c r="N340" s="178">
        <f t="shared" si="75"/>
        <v>0.0022026431718061676</v>
      </c>
      <c r="O340" s="178">
        <f t="shared" si="75"/>
        <v>0.010718113612004287</v>
      </c>
      <c r="P340" s="178">
        <f t="shared" si="75"/>
        <v>0.03933370660694289</v>
      </c>
      <c r="Q340" s="178">
        <f t="shared" si="75"/>
        <v>0.12653374233128833</v>
      </c>
      <c r="R340" s="178">
        <f t="shared" si="75"/>
        <v>0.017660044150110375</v>
      </c>
      <c r="S340" s="178">
        <f t="shared" si="75"/>
        <v>0.11958146487294469</v>
      </c>
      <c r="T340" s="178">
        <f t="shared" si="75"/>
        <v>0.14022578728461083</v>
      </c>
      <c r="U340" s="178">
        <f t="shared" si="75"/>
        <v>0.00411522633744856</v>
      </c>
      <c r="V340" s="178">
        <f t="shared" si="75"/>
        <v>0.0036883356385431073</v>
      </c>
      <c r="W340" s="178">
        <f t="shared" si="75"/>
        <v>0.0012594458438287153</v>
      </c>
      <c r="X340" s="178">
        <f t="shared" si="75"/>
        <v>0.28610248447204967</v>
      </c>
      <c r="Y340" s="178">
        <f t="shared" si="75"/>
        <v>0.007352941176470588</v>
      </c>
      <c r="Z340" s="178">
        <f t="shared" si="75"/>
        <v>0.03509729041643935</v>
      </c>
      <c r="AA340" s="178">
        <f t="shared" si="75"/>
        <v>0.0073559460563955865</v>
      </c>
      <c r="AB340" s="178">
        <f t="shared" si="75"/>
        <v>0.0005494505494505495</v>
      </c>
      <c r="AC340" s="178">
        <f t="shared" si="75"/>
        <v>0.47</v>
      </c>
      <c r="AD340" s="178">
        <f t="shared" si="75"/>
        <v>0.047364909939959975</v>
      </c>
      <c r="AE340" s="178">
        <f t="shared" si="75"/>
        <v>0</v>
      </c>
      <c r="AF340" s="178">
        <f t="shared" si="75"/>
        <v>0.006576243321002877</v>
      </c>
      <c r="AG340" s="178">
        <f t="shared" si="75"/>
        <v>0.004721753794266442</v>
      </c>
      <c r="AH340" s="178">
        <f t="shared" si="75"/>
        <v>0</v>
      </c>
      <c r="AI340" s="178">
        <f t="shared" si="75"/>
        <v>0.007311129163281885</v>
      </c>
      <c r="AJ340" s="149"/>
      <c r="AK340" s="54"/>
    </row>
    <row r="341" spans="1:37" ht="30">
      <c r="A341" s="297"/>
      <c r="B341" s="227" t="s">
        <v>796</v>
      </c>
      <c r="C341" s="299">
        <v>2009</v>
      </c>
      <c r="D341" s="319"/>
      <c r="E341" s="54">
        <v>2449</v>
      </c>
      <c r="F341" s="54">
        <v>1772</v>
      </c>
      <c r="G341" s="54">
        <v>40</v>
      </c>
      <c r="H341" s="54">
        <v>0</v>
      </c>
      <c r="I341" s="54">
        <v>34</v>
      </c>
      <c r="J341" s="54">
        <v>11</v>
      </c>
      <c r="K341" s="54">
        <v>1</v>
      </c>
      <c r="L341" s="54">
        <v>29</v>
      </c>
      <c r="M341" s="54">
        <v>14</v>
      </c>
      <c r="N341" s="54">
        <v>0</v>
      </c>
      <c r="O341" s="54">
        <v>2</v>
      </c>
      <c r="P341" s="54">
        <v>13</v>
      </c>
      <c r="Q341" s="54">
        <v>19</v>
      </c>
      <c r="R341" s="54">
        <v>0</v>
      </c>
      <c r="S341" s="54">
        <v>0</v>
      </c>
      <c r="T341" s="54">
        <v>223</v>
      </c>
      <c r="U341" s="54">
        <v>9</v>
      </c>
      <c r="V341" s="54">
        <v>1</v>
      </c>
      <c r="W341" s="54">
        <v>1</v>
      </c>
      <c r="X341" s="54">
        <v>155</v>
      </c>
      <c r="Y341" s="54">
        <v>0</v>
      </c>
      <c r="Z341" s="54">
        <v>108</v>
      </c>
      <c r="AA341" s="54">
        <v>3</v>
      </c>
      <c r="AB341" s="54">
        <v>0</v>
      </c>
      <c r="AC341" s="54">
        <v>3</v>
      </c>
      <c r="AD341" s="54">
        <v>2</v>
      </c>
      <c r="AE341" s="54">
        <v>0</v>
      </c>
      <c r="AF341" s="54">
        <v>3</v>
      </c>
      <c r="AG341" s="54">
        <v>5</v>
      </c>
      <c r="AH341" s="54">
        <v>0</v>
      </c>
      <c r="AI341" s="54">
        <v>1</v>
      </c>
      <c r="AJ341" s="149" t="s">
        <v>549</v>
      </c>
      <c r="AK341" s="54"/>
    </row>
    <row r="342" spans="1:37" ht="15">
      <c r="A342" s="297"/>
      <c r="B342" s="222" t="s">
        <v>797</v>
      </c>
      <c r="C342" s="299"/>
      <c r="D342" s="320"/>
      <c r="E342" s="54">
        <v>96823</v>
      </c>
      <c r="F342" s="153">
        <v>24286</v>
      </c>
      <c r="G342" s="153">
        <v>2966</v>
      </c>
      <c r="H342" s="153">
        <v>1298</v>
      </c>
      <c r="I342" s="153">
        <v>1281</v>
      </c>
      <c r="J342" s="153">
        <v>5131</v>
      </c>
      <c r="K342" s="153">
        <v>731</v>
      </c>
      <c r="L342" s="153">
        <v>2700</v>
      </c>
      <c r="M342" s="153">
        <v>3570</v>
      </c>
      <c r="N342" s="153">
        <v>899</v>
      </c>
      <c r="O342" s="153">
        <v>942</v>
      </c>
      <c r="P342" s="153">
        <v>7116</v>
      </c>
      <c r="Q342" s="153">
        <v>1346</v>
      </c>
      <c r="R342" s="153">
        <v>904</v>
      </c>
      <c r="S342" s="153">
        <v>4713</v>
      </c>
      <c r="T342" s="153">
        <v>1673</v>
      </c>
      <c r="U342" s="153">
        <v>4167</v>
      </c>
      <c r="V342" s="153">
        <v>2177</v>
      </c>
      <c r="W342" s="153">
        <v>1616</v>
      </c>
      <c r="X342" s="153">
        <v>2643</v>
      </c>
      <c r="Y342" s="153">
        <v>937</v>
      </c>
      <c r="Z342" s="153">
        <v>5432</v>
      </c>
      <c r="AA342" s="153">
        <v>2500</v>
      </c>
      <c r="AB342" s="153">
        <v>1817</v>
      </c>
      <c r="AC342" s="153">
        <v>2071</v>
      </c>
      <c r="AD342" s="153">
        <v>1505</v>
      </c>
      <c r="AE342" s="153">
        <v>628</v>
      </c>
      <c r="AF342" s="153">
        <v>2440</v>
      </c>
      <c r="AG342" s="153">
        <v>6006</v>
      </c>
      <c r="AH342" s="153">
        <v>2515</v>
      </c>
      <c r="AI342" s="153">
        <v>2486</v>
      </c>
      <c r="AJ342" s="149" t="s">
        <v>233</v>
      </c>
      <c r="AK342" s="54"/>
    </row>
    <row r="343" spans="1:37" ht="15">
      <c r="A343" s="297"/>
      <c r="B343" s="227" t="s">
        <v>102</v>
      </c>
      <c r="C343" s="299"/>
      <c r="D343" s="321"/>
      <c r="E343" s="178">
        <f>(E341/E342)*100%</f>
        <v>0.02529357693936358</v>
      </c>
      <c r="F343" s="178">
        <f aca="true" t="shared" si="76" ref="F343:AI343">(F341/F342)*100%</f>
        <v>0.07296384748414725</v>
      </c>
      <c r="G343" s="178">
        <f t="shared" si="76"/>
        <v>0.013486176668914362</v>
      </c>
      <c r="H343" s="178">
        <f t="shared" si="76"/>
        <v>0</v>
      </c>
      <c r="I343" s="178">
        <f t="shared" si="76"/>
        <v>0.02654176424668228</v>
      </c>
      <c r="J343" s="178">
        <f t="shared" si="76"/>
        <v>0.0021438316117715845</v>
      </c>
      <c r="K343" s="178">
        <f t="shared" si="76"/>
        <v>0.0013679890560875513</v>
      </c>
      <c r="L343" s="178">
        <f t="shared" si="76"/>
        <v>0.01074074074074074</v>
      </c>
      <c r="M343" s="178">
        <f t="shared" si="76"/>
        <v>0.00392156862745098</v>
      </c>
      <c r="N343" s="178">
        <f t="shared" si="76"/>
        <v>0</v>
      </c>
      <c r="O343" s="178">
        <f t="shared" si="76"/>
        <v>0.0021231422505307855</v>
      </c>
      <c r="P343" s="178">
        <f t="shared" si="76"/>
        <v>0.0018268690275435638</v>
      </c>
      <c r="Q343" s="178">
        <f t="shared" si="76"/>
        <v>0.01411589895988113</v>
      </c>
      <c r="R343" s="178">
        <f t="shared" si="76"/>
        <v>0</v>
      </c>
      <c r="S343" s="178">
        <f t="shared" si="76"/>
        <v>0</v>
      </c>
      <c r="T343" s="178">
        <f t="shared" si="76"/>
        <v>0.1332934847579199</v>
      </c>
      <c r="U343" s="178">
        <f t="shared" si="76"/>
        <v>0.0021598272138228943</v>
      </c>
      <c r="V343" s="178">
        <f t="shared" si="76"/>
        <v>0.00045934772622875517</v>
      </c>
      <c r="W343" s="178">
        <f t="shared" si="76"/>
        <v>0.0006188118811881188</v>
      </c>
      <c r="X343" s="178">
        <f t="shared" si="76"/>
        <v>0.05864547862277715</v>
      </c>
      <c r="Y343" s="178">
        <f t="shared" si="76"/>
        <v>0</v>
      </c>
      <c r="Z343" s="178">
        <f t="shared" si="76"/>
        <v>0.019882179675994108</v>
      </c>
      <c r="AA343" s="178">
        <f t="shared" si="76"/>
        <v>0.0012</v>
      </c>
      <c r="AB343" s="178">
        <f t="shared" si="76"/>
        <v>0</v>
      </c>
      <c r="AC343" s="178">
        <f t="shared" si="76"/>
        <v>0.0014485755673587638</v>
      </c>
      <c r="AD343" s="178">
        <f t="shared" si="76"/>
        <v>0.00132890365448505</v>
      </c>
      <c r="AE343" s="178">
        <f t="shared" si="76"/>
        <v>0</v>
      </c>
      <c r="AF343" s="178">
        <f t="shared" si="76"/>
        <v>0.0012295081967213116</v>
      </c>
      <c r="AG343" s="178">
        <f t="shared" si="76"/>
        <v>0.0008325008325008325</v>
      </c>
      <c r="AH343" s="178">
        <f t="shared" si="76"/>
        <v>0</v>
      </c>
      <c r="AI343" s="178">
        <f t="shared" si="76"/>
        <v>0.00040225261464199515</v>
      </c>
      <c r="AJ343" s="149"/>
      <c r="AK343" s="54"/>
    </row>
    <row r="344" spans="1:37" ht="30">
      <c r="A344" s="297"/>
      <c r="B344" s="222" t="s">
        <v>796</v>
      </c>
      <c r="C344" s="300">
        <v>2010</v>
      </c>
      <c r="D344" s="310"/>
      <c r="E344" s="54">
        <v>3142</v>
      </c>
      <c r="F344" s="54">
        <v>1776</v>
      </c>
      <c r="G344" s="54">
        <v>42</v>
      </c>
      <c r="H344" s="54">
        <v>4</v>
      </c>
      <c r="I344" s="54">
        <v>100</v>
      </c>
      <c r="J344" s="54">
        <v>45</v>
      </c>
      <c r="K344" s="54">
        <v>1</v>
      </c>
      <c r="L344" s="54">
        <v>14</v>
      </c>
      <c r="M344" s="54">
        <v>233</v>
      </c>
      <c r="N344" s="54">
        <v>7</v>
      </c>
      <c r="O344" s="54">
        <v>42</v>
      </c>
      <c r="P344" s="54">
        <v>41</v>
      </c>
      <c r="Q344" s="54">
        <v>57</v>
      </c>
      <c r="R344" s="54">
        <v>2</v>
      </c>
      <c r="S344" s="54">
        <v>34</v>
      </c>
      <c r="T344" s="54">
        <v>49</v>
      </c>
      <c r="U344" s="54">
        <v>218</v>
      </c>
      <c r="V344" s="54">
        <v>28</v>
      </c>
      <c r="W344" s="54">
        <v>1</v>
      </c>
      <c r="X344" s="54">
        <v>130</v>
      </c>
      <c r="Y344" s="54">
        <v>36</v>
      </c>
      <c r="Z344" s="54">
        <v>62</v>
      </c>
      <c r="AA344" s="54">
        <v>21</v>
      </c>
      <c r="AB344" s="54">
        <v>2</v>
      </c>
      <c r="AC344" s="54">
        <v>158</v>
      </c>
      <c r="AD344" s="54">
        <v>38</v>
      </c>
      <c r="AE344" s="54">
        <v>0</v>
      </c>
      <c r="AF344" s="54">
        <v>1</v>
      </c>
      <c r="AG344" s="54" t="s">
        <v>232</v>
      </c>
      <c r="AH344" s="54">
        <v>0</v>
      </c>
      <c r="AI344" s="54" t="s">
        <v>232</v>
      </c>
      <c r="AJ344" s="149" t="s">
        <v>549</v>
      </c>
      <c r="AK344" s="54"/>
    </row>
    <row r="345" spans="1:37" ht="15">
      <c r="A345" s="297"/>
      <c r="B345" s="222" t="s">
        <v>797</v>
      </c>
      <c r="C345" s="300"/>
      <c r="D345" s="313"/>
      <c r="E345" s="180">
        <v>98223</v>
      </c>
      <c r="F345" s="153">
        <v>24232</v>
      </c>
      <c r="G345" s="153">
        <v>2962</v>
      </c>
      <c r="H345" s="153">
        <v>1291</v>
      </c>
      <c r="I345" s="153">
        <v>1279</v>
      </c>
      <c r="J345" s="153">
        <v>5083</v>
      </c>
      <c r="K345" s="153">
        <v>728</v>
      </c>
      <c r="L345" s="153">
        <v>2647</v>
      </c>
      <c r="M345" s="153">
        <v>3572</v>
      </c>
      <c r="N345" s="153">
        <v>883</v>
      </c>
      <c r="O345" s="153">
        <v>950</v>
      </c>
      <c r="P345" s="153">
        <v>7073</v>
      </c>
      <c r="Q345" s="153">
        <v>1382</v>
      </c>
      <c r="R345" s="153">
        <v>894</v>
      </c>
      <c r="S345" s="153">
        <v>4728</v>
      </c>
      <c r="T345" s="153">
        <v>1657</v>
      </c>
      <c r="U345" s="153">
        <v>4089</v>
      </c>
      <c r="V345" s="153">
        <v>2178</v>
      </c>
      <c r="W345" s="153">
        <v>1632</v>
      </c>
      <c r="X345" s="153">
        <v>2692</v>
      </c>
      <c r="Y345" s="153">
        <v>918</v>
      </c>
      <c r="Z345" s="153">
        <v>5338</v>
      </c>
      <c r="AA345" s="153">
        <v>2537</v>
      </c>
      <c r="AB345" s="153">
        <v>1806</v>
      </c>
      <c r="AC345" s="153">
        <v>2030</v>
      </c>
      <c r="AD345" s="153">
        <v>1504</v>
      </c>
      <c r="AE345" s="153">
        <v>625</v>
      </c>
      <c r="AF345" s="153">
        <v>2426</v>
      </c>
      <c r="AG345" s="153">
        <v>6049</v>
      </c>
      <c r="AH345" s="153">
        <v>2541</v>
      </c>
      <c r="AI345" s="153">
        <v>2497</v>
      </c>
      <c r="AJ345" s="149" t="s">
        <v>233</v>
      </c>
      <c r="AK345" s="54" t="s">
        <v>275</v>
      </c>
    </row>
    <row r="346" spans="1:37" ht="15">
      <c r="A346" s="298"/>
      <c r="B346" s="222" t="s">
        <v>102</v>
      </c>
      <c r="C346" s="300"/>
      <c r="D346" s="314"/>
      <c r="E346" s="178">
        <f>(E344/E345)*100%</f>
        <v>0.03198843448072244</v>
      </c>
      <c r="F346" s="178">
        <f aca="true" t="shared" si="77" ref="F346:AH346">(F344/F345)*100%</f>
        <v>0.0732915153516012</v>
      </c>
      <c r="G346" s="178">
        <f t="shared" si="77"/>
        <v>0.014179608372721135</v>
      </c>
      <c r="H346" s="178">
        <f t="shared" si="77"/>
        <v>0.003098373353989156</v>
      </c>
      <c r="I346" s="178">
        <f t="shared" si="77"/>
        <v>0.07818608287724785</v>
      </c>
      <c r="J346" s="178">
        <f t="shared" si="77"/>
        <v>0.008853039543576628</v>
      </c>
      <c r="K346" s="178">
        <f t="shared" si="77"/>
        <v>0.0013736263736263737</v>
      </c>
      <c r="L346" s="178">
        <f t="shared" si="77"/>
        <v>0.005289006422364941</v>
      </c>
      <c r="M346" s="178">
        <f t="shared" si="77"/>
        <v>0.06522956326987682</v>
      </c>
      <c r="N346" s="178">
        <f t="shared" si="77"/>
        <v>0.007927519818799546</v>
      </c>
      <c r="O346" s="178">
        <f t="shared" si="77"/>
        <v>0.04421052631578947</v>
      </c>
      <c r="P346" s="178">
        <f t="shared" si="77"/>
        <v>0.005796691644281069</v>
      </c>
      <c r="Q346" s="178">
        <f t="shared" si="77"/>
        <v>0.04124457308248915</v>
      </c>
      <c r="R346" s="178">
        <f t="shared" si="77"/>
        <v>0.0022371364653243847</v>
      </c>
      <c r="S346" s="178">
        <f t="shared" si="77"/>
        <v>0.0071912013536379014</v>
      </c>
      <c r="T346" s="178">
        <f t="shared" si="77"/>
        <v>0.029571514785757393</v>
      </c>
      <c r="U346" s="178">
        <f t="shared" si="77"/>
        <v>0.053313768647591096</v>
      </c>
      <c r="V346" s="178">
        <f t="shared" si="77"/>
        <v>0.012855831037649219</v>
      </c>
      <c r="W346" s="178">
        <f t="shared" si="77"/>
        <v>0.0006127450980392157</v>
      </c>
      <c r="X346" s="178">
        <f t="shared" si="77"/>
        <v>0.048291233283803865</v>
      </c>
      <c r="Y346" s="178">
        <f t="shared" si="77"/>
        <v>0.0392156862745098</v>
      </c>
      <c r="Z346" s="178">
        <f t="shared" si="77"/>
        <v>0.011614837017609592</v>
      </c>
      <c r="AA346" s="178">
        <f t="shared" si="77"/>
        <v>0.008277493102089082</v>
      </c>
      <c r="AB346" s="178">
        <f t="shared" si="77"/>
        <v>0.0011074197120708748</v>
      </c>
      <c r="AC346" s="178">
        <f t="shared" si="77"/>
        <v>0.07783251231527094</v>
      </c>
      <c r="AD346" s="178">
        <f t="shared" si="77"/>
        <v>0.02526595744680851</v>
      </c>
      <c r="AE346" s="178">
        <f t="shared" si="77"/>
        <v>0</v>
      </c>
      <c r="AF346" s="178">
        <f t="shared" si="77"/>
        <v>0.00041220115416323167</v>
      </c>
      <c r="AG346" s="178" t="s">
        <v>232</v>
      </c>
      <c r="AH346" s="178">
        <f t="shared" si="77"/>
        <v>0</v>
      </c>
      <c r="AI346" s="178" t="s">
        <v>232</v>
      </c>
      <c r="AJ346" s="149"/>
      <c r="AK346" s="54"/>
    </row>
    <row r="347" spans="1:37" ht="45">
      <c r="A347" s="308" t="s">
        <v>798</v>
      </c>
      <c r="B347" s="228" t="s">
        <v>799</v>
      </c>
      <c r="C347" s="319">
        <v>2005</v>
      </c>
      <c r="D347" s="198"/>
      <c r="E347" s="54" t="s">
        <v>232</v>
      </c>
      <c r="F347" s="54" t="s">
        <v>232</v>
      </c>
      <c r="G347" s="54" t="s">
        <v>232</v>
      </c>
      <c r="H347" s="54" t="s">
        <v>232</v>
      </c>
      <c r="I347" s="54" t="s">
        <v>232</v>
      </c>
      <c r="J347" s="54" t="s">
        <v>232</v>
      </c>
      <c r="K347" s="54" t="s">
        <v>232</v>
      </c>
      <c r="L347" s="54" t="s">
        <v>232</v>
      </c>
      <c r="M347" s="54" t="s">
        <v>232</v>
      </c>
      <c r="N347" s="54" t="s">
        <v>232</v>
      </c>
      <c r="O347" s="54" t="s">
        <v>232</v>
      </c>
      <c r="P347" s="54" t="s">
        <v>232</v>
      </c>
      <c r="Q347" s="54" t="s">
        <v>232</v>
      </c>
      <c r="R347" s="54" t="s">
        <v>232</v>
      </c>
      <c r="S347" s="54" t="s">
        <v>232</v>
      </c>
      <c r="T347" s="54" t="s">
        <v>232</v>
      </c>
      <c r="U347" s="54" t="s">
        <v>232</v>
      </c>
      <c r="V347" s="54" t="s">
        <v>232</v>
      </c>
      <c r="W347" s="54" t="s">
        <v>232</v>
      </c>
      <c r="X347" s="54" t="s">
        <v>232</v>
      </c>
      <c r="Y347" s="54" t="s">
        <v>232</v>
      </c>
      <c r="Z347" s="54" t="s">
        <v>232</v>
      </c>
      <c r="AA347" s="54" t="s">
        <v>232</v>
      </c>
      <c r="AB347" s="54" t="s">
        <v>232</v>
      </c>
      <c r="AC347" s="54" t="s">
        <v>232</v>
      </c>
      <c r="AD347" s="54" t="s">
        <v>232</v>
      </c>
      <c r="AE347" s="54" t="s">
        <v>232</v>
      </c>
      <c r="AF347" s="54" t="s">
        <v>232</v>
      </c>
      <c r="AG347" s="54" t="s">
        <v>232</v>
      </c>
      <c r="AH347" s="54" t="s">
        <v>232</v>
      </c>
      <c r="AI347" s="54" t="s">
        <v>232</v>
      </c>
      <c r="AJ347" s="149" t="s">
        <v>526</v>
      </c>
      <c r="AK347" s="54"/>
    </row>
    <row r="348" spans="1:37" ht="30">
      <c r="A348" s="308"/>
      <c r="B348" s="229" t="s">
        <v>118</v>
      </c>
      <c r="C348" s="350"/>
      <c r="D348" s="182"/>
      <c r="E348" s="54" t="s">
        <v>232</v>
      </c>
      <c r="F348" s="54" t="s">
        <v>232</v>
      </c>
      <c r="G348" s="54" t="s">
        <v>232</v>
      </c>
      <c r="H348" s="54" t="s">
        <v>232</v>
      </c>
      <c r="I348" s="54" t="s">
        <v>232</v>
      </c>
      <c r="J348" s="54" t="s">
        <v>232</v>
      </c>
      <c r="K348" s="54" t="s">
        <v>232</v>
      </c>
      <c r="L348" s="54" t="s">
        <v>232</v>
      </c>
      <c r="M348" s="54" t="s">
        <v>232</v>
      </c>
      <c r="N348" s="54" t="s">
        <v>232</v>
      </c>
      <c r="O348" s="54" t="s">
        <v>232</v>
      </c>
      <c r="P348" s="54" t="s">
        <v>232</v>
      </c>
      <c r="Q348" s="54" t="s">
        <v>232</v>
      </c>
      <c r="R348" s="54" t="s">
        <v>232</v>
      </c>
      <c r="S348" s="54" t="s">
        <v>232</v>
      </c>
      <c r="T348" s="54" t="s">
        <v>232</v>
      </c>
      <c r="U348" s="54" t="s">
        <v>232</v>
      </c>
      <c r="V348" s="54" t="s">
        <v>232</v>
      </c>
      <c r="W348" s="54" t="s">
        <v>232</v>
      </c>
      <c r="X348" s="54" t="s">
        <v>232</v>
      </c>
      <c r="Y348" s="54" t="s">
        <v>232</v>
      </c>
      <c r="Z348" s="54" t="s">
        <v>232</v>
      </c>
      <c r="AA348" s="54" t="s">
        <v>232</v>
      </c>
      <c r="AB348" s="54" t="s">
        <v>232</v>
      </c>
      <c r="AC348" s="54" t="s">
        <v>232</v>
      </c>
      <c r="AD348" s="54" t="s">
        <v>232</v>
      </c>
      <c r="AE348" s="54" t="s">
        <v>232</v>
      </c>
      <c r="AF348" s="54" t="s">
        <v>232</v>
      </c>
      <c r="AG348" s="54" t="s">
        <v>232</v>
      </c>
      <c r="AH348" s="54" t="s">
        <v>232</v>
      </c>
      <c r="AI348" s="54" t="s">
        <v>232</v>
      </c>
      <c r="AJ348" s="149" t="s">
        <v>526</v>
      </c>
      <c r="AK348" s="54"/>
    </row>
    <row r="349" spans="1:37" ht="15">
      <c r="A349" s="308"/>
      <c r="B349" s="229" t="s">
        <v>800</v>
      </c>
      <c r="C349" s="351"/>
      <c r="D349" s="182"/>
      <c r="E349" s="54" t="s">
        <v>232</v>
      </c>
      <c r="F349" s="54" t="s">
        <v>232</v>
      </c>
      <c r="G349" s="54" t="s">
        <v>232</v>
      </c>
      <c r="H349" s="54" t="s">
        <v>232</v>
      </c>
      <c r="I349" s="54" t="s">
        <v>232</v>
      </c>
      <c r="J349" s="54" t="s">
        <v>232</v>
      </c>
      <c r="K349" s="54" t="s">
        <v>232</v>
      </c>
      <c r="L349" s="54" t="s">
        <v>232</v>
      </c>
      <c r="M349" s="54" t="s">
        <v>232</v>
      </c>
      <c r="N349" s="54" t="s">
        <v>232</v>
      </c>
      <c r="O349" s="54" t="s">
        <v>232</v>
      </c>
      <c r="P349" s="54" t="s">
        <v>232</v>
      </c>
      <c r="Q349" s="54" t="s">
        <v>232</v>
      </c>
      <c r="R349" s="54" t="s">
        <v>232</v>
      </c>
      <c r="S349" s="54" t="s">
        <v>232</v>
      </c>
      <c r="T349" s="54" t="s">
        <v>232</v>
      </c>
      <c r="U349" s="54" t="s">
        <v>232</v>
      </c>
      <c r="V349" s="54" t="s">
        <v>232</v>
      </c>
      <c r="W349" s="54" t="s">
        <v>232</v>
      </c>
      <c r="X349" s="54" t="s">
        <v>232</v>
      </c>
      <c r="Y349" s="54" t="s">
        <v>232</v>
      </c>
      <c r="Z349" s="54" t="s">
        <v>232</v>
      </c>
      <c r="AA349" s="54" t="s">
        <v>232</v>
      </c>
      <c r="AB349" s="54" t="s">
        <v>232</v>
      </c>
      <c r="AC349" s="54" t="s">
        <v>232</v>
      </c>
      <c r="AD349" s="54" t="s">
        <v>232</v>
      </c>
      <c r="AE349" s="54" t="s">
        <v>232</v>
      </c>
      <c r="AF349" s="54" t="s">
        <v>232</v>
      </c>
      <c r="AG349" s="54" t="s">
        <v>232</v>
      </c>
      <c r="AH349" s="54" t="s">
        <v>232</v>
      </c>
      <c r="AI349" s="54" t="s">
        <v>232</v>
      </c>
      <c r="AJ349" s="149"/>
      <c r="AK349" s="54"/>
    </row>
    <row r="350" spans="1:37" ht="45">
      <c r="A350" s="308"/>
      <c r="B350" s="228" t="s">
        <v>799</v>
      </c>
      <c r="C350" s="319">
        <v>2006</v>
      </c>
      <c r="D350" s="198"/>
      <c r="E350" s="54" t="s">
        <v>232</v>
      </c>
      <c r="F350" s="54" t="s">
        <v>232</v>
      </c>
      <c r="G350" s="54" t="s">
        <v>232</v>
      </c>
      <c r="H350" s="54" t="s">
        <v>232</v>
      </c>
      <c r="I350" s="54" t="s">
        <v>232</v>
      </c>
      <c r="J350" s="54" t="s">
        <v>232</v>
      </c>
      <c r="K350" s="54" t="s">
        <v>232</v>
      </c>
      <c r="L350" s="54" t="s">
        <v>232</v>
      </c>
      <c r="M350" s="54" t="s">
        <v>232</v>
      </c>
      <c r="N350" s="54" t="s">
        <v>232</v>
      </c>
      <c r="O350" s="54" t="s">
        <v>232</v>
      </c>
      <c r="P350" s="54" t="s">
        <v>232</v>
      </c>
      <c r="Q350" s="54" t="s">
        <v>232</v>
      </c>
      <c r="R350" s="54" t="s">
        <v>232</v>
      </c>
      <c r="S350" s="54" t="s">
        <v>232</v>
      </c>
      <c r="T350" s="54" t="s">
        <v>232</v>
      </c>
      <c r="U350" s="54" t="s">
        <v>232</v>
      </c>
      <c r="V350" s="54" t="s">
        <v>232</v>
      </c>
      <c r="W350" s="54" t="s">
        <v>232</v>
      </c>
      <c r="X350" s="54" t="s">
        <v>232</v>
      </c>
      <c r="Y350" s="54" t="s">
        <v>232</v>
      </c>
      <c r="Z350" s="54" t="s">
        <v>232</v>
      </c>
      <c r="AA350" s="54" t="s">
        <v>232</v>
      </c>
      <c r="AB350" s="54" t="s">
        <v>232</v>
      </c>
      <c r="AC350" s="54" t="s">
        <v>232</v>
      </c>
      <c r="AD350" s="54" t="s">
        <v>232</v>
      </c>
      <c r="AE350" s="54" t="s">
        <v>232</v>
      </c>
      <c r="AF350" s="54" t="s">
        <v>232</v>
      </c>
      <c r="AG350" s="54" t="s">
        <v>232</v>
      </c>
      <c r="AH350" s="54" t="s">
        <v>232</v>
      </c>
      <c r="AI350" s="54" t="s">
        <v>232</v>
      </c>
      <c r="AJ350" s="149" t="s">
        <v>526</v>
      </c>
      <c r="AK350" s="54"/>
    </row>
    <row r="351" spans="1:37" ht="30">
      <c r="A351" s="308"/>
      <c r="B351" s="229" t="s">
        <v>118</v>
      </c>
      <c r="C351" s="350"/>
      <c r="D351" s="182"/>
      <c r="E351" s="54" t="s">
        <v>232</v>
      </c>
      <c r="F351" s="54" t="s">
        <v>232</v>
      </c>
      <c r="G351" s="54" t="s">
        <v>232</v>
      </c>
      <c r="H351" s="54" t="s">
        <v>232</v>
      </c>
      <c r="I351" s="54" t="s">
        <v>232</v>
      </c>
      <c r="J351" s="54" t="s">
        <v>232</v>
      </c>
      <c r="K351" s="54" t="s">
        <v>232</v>
      </c>
      <c r="L351" s="54" t="s">
        <v>232</v>
      </c>
      <c r="M351" s="54" t="s">
        <v>232</v>
      </c>
      <c r="N351" s="54" t="s">
        <v>232</v>
      </c>
      <c r="O351" s="54" t="s">
        <v>232</v>
      </c>
      <c r="P351" s="54" t="s">
        <v>232</v>
      </c>
      <c r="Q351" s="54" t="s">
        <v>232</v>
      </c>
      <c r="R351" s="54" t="s">
        <v>232</v>
      </c>
      <c r="S351" s="54" t="s">
        <v>232</v>
      </c>
      <c r="T351" s="54" t="s">
        <v>232</v>
      </c>
      <c r="U351" s="54" t="s">
        <v>232</v>
      </c>
      <c r="V351" s="54" t="s">
        <v>232</v>
      </c>
      <c r="W351" s="54" t="s">
        <v>232</v>
      </c>
      <c r="X351" s="54" t="s">
        <v>232</v>
      </c>
      <c r="Y351" s="54" t="s">
        <v>232</v>
      </c>
      <c r="Z351" s="54" t="s">
        <v>232</v>
      </c>
      <c r="AA351" s="54" t="s">
        <v>232</v>
      </c>
      <c r="AB351" s="54" t="s">
        <v>232</v>
      </c>
      <c r="AC351" s="54" t="s">
        <v>232</v>
      </c>
      <c r="AD351" s="54" t="s">
        <v>232</v>
      </c>
      <c r="AE351" s="54" t="s">
        <v>232</v>
      </c>
      <c r="AF351" s="54" t="s">
        <v>232</v>
      </c>
      <c r="AG351" s="54" t="s">
        <v>232</v>
      </c>
      <c r="AH351" s="54" t="s">
        <v>232</v>
      </c>
      <c r="AI351" s="54" t="s">
        <v>232</v>
      </c>
      <c r="AJ351" s="149" t="s">
        <v>526</v>
      </c>
      <c r="AK351" s="54"/>
    </row>
    <row r="352" spans="1:37" ht="15">
      <c r="A352" s="308"/>
      <c r="B352" s="228" t="s">
        <v>800</v>
      </c>
      <c r="C352" s="351"/>
      <c r="D352" s="198"/>
      <c r="E352" s="54" t="s">
        <v>232</v>
      </c>
      <c r="F352" s="54" t="s">
        <v>232</v>
      </c>
      <c r="G352" s="54" t="s">
        <v>232</v>
      </c>
      <c r="H352" s="54" t="s">
        <v>232</v>
      </c>
      <c r="I352" s="54" t="s">
        <v>232</v>
      </c>
      <c r="J352" s="54" t="s">
        <v>232</v>
      </c>
      <c r="K352" s="54" t="s">
        <v>232</v>
      </c>
      <c r="L352" s="54" t="s">
        <v>232</v>
      </c>
      <c r="M352" s="54" t="s">
        <v>232</v>
      </c>
      <c r="N352" s="54" t="s">
        <v>232</v>
      </c>
      <c r="O352" s="54" t="s">
        <v>232</v>
      </c>
      <c r="P352" s="54" t="s">
        <v>232</v>
      </c>
      <c r="Q352" s="54" t="s">
        <v>232</v>
      </c>
      <c r="R352" s="54" t="s">
        <v>232</v>
      </c>
      <c r="S352" s="54" t="s">
        <v>232</v>
      </c>
      <c r="T352" s="54" t="s">
        <v>232</v>
      </c>
      <c r="U352" s="54" t="s">
        <v>232</v>
      </c>
      <c r="V352" s="54" t="s">
        <v>232</v>
      </c>
      <c r="W352" s="54" t="s">
        <v>232</v>
      </c>
      <c r="X352" s="54" t="s">
        <v>232</v>
      </c>
      <c r="Y352" s="54" t="s">
        <v>232</v>
      </c>
      <c r="Z352" s="54" t="s">
        <v>232</v>
      </c>
      <c r="AA352" s="54" t="s">
        <v>232</v>
      </c>
      <c r="AB352" s="54" t="s">
        <v>232</v>
      </c>
      <c r="AC352" s="54" t="s">
        <v>232</v>
      </c>
      <c r="AD352" s="54" t="s">
        <v>232</v>
      </c>
      <c r="AE352" s="54" t="s">
        <v>232</v>
      </c>
      <c r="AF352" s="54" t="s">
        <v>232</v>
      </c>
      <c r="AG352" s="54" t="s">
        <v>232</v>
      </c>
      <c r="AH352" s="54" t="s">
        <v>232</v>
      </c>
      <c r="AI352" s="54" t="s">
        <v>232</v>
      </c>
      <c r="AJ352" s="149" t="s">
        <v>526</v>
      </c>
      <c r="AK352" s="54"/>
    </row>
    <row r="353" spans="1:37" ht="45">
      <c r="A353" s="308"/>
      <c r="B353" s="228" t="s">
        <v>799</v>
      </c>
      <c r="C353" s="352">
        <v>2007</v>
      </c>
      <c r="D353" s="198"/>
      <c r="E353" s="54" t="s">
        <v>232</v>
      </c>
      <c r="F353" s="54" t="s">
        <v>232</v>
      </c>
      <c r="G353" s="54" t="s">
        <v>232</v>
      </c>
      <c r="H353" s="54" t="s">
        <v>232</v>
      </c>
      <c r="I353" s="54" t="s">
        <v>232</v>
      </c>
      <c r="J353" s="54" t="s">
        <v>232</v>
      </c>
      <c r="K353" s="54" t="s">
        <v>232</v>
      </c>
      <c r="L353" s="54" t="s">
        <v>232</v>
      </c>
      <c r="M353" s="54" t="s">
        <v>232</v>
      </c>
      <c r="N353" s="54" t="s">
        <v>232</v>
      </c>
      <c r="O353" s="54" t="s">
        <v>232</v>
      </c>
      <c r="P353" s="54" t="s">
        <v>232</v>
      </c>
      <c r="Q353" s="54" t="s">
        <v>232</v>
      </c>
      <c r="R353" s="54" t="s">
        <v>232</v>
      </c>
      <c r="S353" s="54" t="s">
        <v>232</v>
      </c>
      <c r="T353" s="54" t="s">
        <v>232</v>
      </c>
      <c r="U353" s="54" t="s">
        <v>232</v>
      </c>
      <c r="V353" s="54" t="s">
        <v>232</v>
      </c>
      <c r="W353" s="54" t="s">
        <v>232</v>
      </c>
      <c r="X353" s="54" t="s">
        <v>232</v>
      </c>
      <c r="Y353" s="54" t="s">
        <v>232</v>
      </c>
      <c r="Z353" s="54" t="s">
        <v>232</v>
      </c>
      <c r="AA353" s="54" t="s">
        <v>232</v>
      </c>
      <c r="AB353" s="54" t="s">
        <v>232</v>
      </c>
      <c r="AC353" s="54" t="s">
        <v>232</v>
      </c>
      <c r="AD353" s="54" t="s">
        <v>232</v>
      </c>
      <c r="AE353" s="54" t="s">
        <v>232</v>
      </c>
      <c r="AF353" s="54" t="s">
        <v>232</v>
      </c>
      <c r="AG353" s="54" t="s">
        <v>232</v>
      </c>
      <c r="AH353" s="54" t="s">
        <v>232</v>
      </c>
      <c r="AI353" s="54" t="s">
        <v>232</v>
      </c>
      <c r="AJ353" s="149"/>
      <c r="AK353" s="54"/>
    </row>
    <row r="354" spans="1:37" ht="30">
      <c r="A354" s="308"/>
      <c r="B354" s="229" t="s">
        <v>118</v>
      </c>
      <c r="C354" s="353"/>
      <c r="D354" s="198"/>
      <c r="E354" s="54" t="s">
        <v>232</v>
      </c>
      <c r="F354" s="54" t="s">
        <v>232</v>
      </c>
      <c r="G354" s="54" t="s">
        <v>232</v>
      </c>
      <c r="H354" s="54" t="s">
        <v>232</v>
      </c>
      <c r="I354" s="54" t="s">
        <v>232</v>
      </c>
      <c r="J354" s="54" t="s">
        <v>232</v>
      </c>
      <c r="K354" s="54" t="s">
        <v>232</v>
      </c>
      <c r="L354" s="54" t="s">
        <v>232</v>
      </c>
      <c r="M354" s="54" t="s">
        <v>232</v>
      </c>
      <c r="N354" s="54" t="s">
        <v>232</v>
      </c>
      <c r="O354" s="54" t="s">
        <v>232</v>
      </c>
      <c r="P354" s="54" t="s">
        <v>232</v>
      </c>
      <c r="Q354" s="54" t="s">
        <v>232</v>
      </c>
      <c r="R354" s="54" t="s">
        <v>232</v>
      </c>
      <c r="S354" s="54" t="s">
        <v>232</v>
      </c>
      <c r="T354" s="54" t="s">
        <v>232</v>
      </c>
      <c r="U354" s="54" t="s">
        <v>232</v>
      </c>
      <c r="V354" s="54" t="s">
        <v>232</v>
      </c>
      <c r="W354" s="54" t="s">
        <v>232</v>
      </c>
      <c r="X354" s="54" t="s">
        <v>232</v>
      </c>
      <c r="Y354" s="54" t="s">
        <v>232</v>
      </c>
      <c r="Z354" s="54" t="s">
        <v>232</v>
      </c>
      <c r="AA354" s="54" t="s">
        <v>232</v>
      </c>
      <c r="AB354" s="54" t="s">
        <v>232</v>
      </c>
      <c r="AC354" s="54" t="s">
        <v>232</v>
      </c>
      <c r="AD354" s="54" t="s">
        <v>232</v>
      </c>
      <c r="AE354" s="54" t="s">
        <v>232</v>
      </c>
      <c r="AF354" s="54" t="s">
        <v>232</v>
      </c>
      <c r="AG354" s="54" t="s">
        <v>232</v>
      </c>
      <c r="AH354" s="54" t="s">
        <v>232</v>
      </c>
      <c r="AI354" s="54" t="s">
        <v>232</v>
      </c>
      <c r="AJ354" s="149"/>
      <c r="AK354" s="54"/>
    </row>
    <row r="355" spans="1:37" ht="15">
      <c r="A355" s="308"/>
      <c r="B355" s="228" t="s">
        <v>800</v>
      </c>
      <c r="C355" s="354"/>
      <c r="D355" s="198"/>
      <c r="E355" s="54" t="s">
        <v>232</v>
      </c>
      <c r="F355" s="54" t="s">
        <v>232</v>
      </c>
      <c r="G355" s="54" t="s">
        <v>232</v>
      </c>
      <c r="H355" s="54" t="s">
        <v>232</v>
      </c>
      <c r="I355" s="54" t="s">
        <v>232</v>
      </c>
      <c r="J355" s="54" t="s">
        <v>232</v>
      </c>
      <c r="K355" s="54" t="s">
        <v>232</v>
      </c>
      <c r="L355" s="54" t="s">
        <v>232</v>
      </c>
      <c r="M355" s="54" t="s">
        <v>232</v>
      </c>
      <c r="N355" s="54" t="s">
        <v>232</v>
      </c>
      <c r="O355" s="54" t="s">
        <v>232</v>
      </c>
      <c r="P355" s="54" t="s">
        <v>232</v>
      </c>
      <c r="Q355" s="54" t="s">
        <v>232</v>
      </c>
      <c r="R355" s="54" t="s">
        <v>232</v>
      </c>
      <c r="S355" s="54" t="s">
        <v>232</v>
      </c>
      <c r="T355" s="54" t="s">
        <v>232</v>
      </c>
      <c r="U355" s="54" t="s">
        <v>232</v>
      </c>
      <c r="V355" s="54" t="s">
        <v>232</v>
      </c>
      <c r="W355" s="54" t="s">
        <v>232</v>
      </c>
      <c r="X355" s="54" t="s">
        <v>232</v>
      </c>
      <c r="Y355" s="54" t="s">
        <v>232</v>
      </c>
      <c r="Z355" s="54" t="s">
        <v>232</v>
      </c>
      <c r="AA355" s="54" t="s">
        <v>232</v>
      </c>
      <c r="AB355" s="54" t="s">
        <v>232</v>
      </c>
      <c r="AC355" s="54" t="s">
        <v>232</v>
      </c>
      <c r="AD355" s="54" t="s">
        <v>232</v>
      </c>
      <c r="AE355" s="54" t="s">
        <v>232</v>
      </c>
      <c r="AF355" s="54" t="s">
        <v>232</v>
      </c>
      <c r="AG355" s="54" t="s">
        <v>232</v>
      </c>
      <c r="AH355" s="54" t="s">
        <v>232</v>
      </c>
      <c r="AI355" s="54" t="s">
        <v>232</v>
      </c>
      <c r="AJ355" s="149"/>
      <c r="AK355" s="54"/>
    </row>
    <row r="356" spans="1:37" ht="45">
      <c r="A356" s="308"/>
      <c r="B356" s="228" t="s">
        <v>799</v>
      </c>
      <c r="C356" s="352">
        <v>2008</v>
      </c>
      <c r="D356" s="198"/>
      <c r="E356" s="54">
        <v>40</v>
      </c>
      <c r="F356" s="54">
        <v>14</v>
      </c>
      <c r="G356" s="54">
        <v>1</v>
      </c>
      <c r="H356" s="54">
        <v>1</v>
      </c>
      <c r="I356" s="54">
        <v>0</v>
      </c>
      <c r="J356" s="54">
        <v>2</v>
      </c>
      <c r="K356" s="54">
        <v>0</v>
      </c>
      <c r="L356" s="54">
        <v>0</v>
      </c>
      <c r="M356" s="54">
        <v>4</v>
      </c>
      <c r="N356" s="54">
        <v>0</v>
      </c>
      <c r="O356" s="54">
        <v>0</v>
      </c>
      <c r="P356" s="54">
        <v>0</v>
      </c>
      <c r="Q356" s="54">
        <v>0</v>
      </c>
      <c r="R356" s="54">
        <v>1</v>
      </c>
      <c r="S356" s="149">
        <v>4</v>
      </c>
      <c r="T356" s="54">
        <v>1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3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8</v>
      </c>
      <c r="AH356" s="54">
        <v>0</v>
      </c>
      <c r="AI356" s="54">
        <v>1</v>
      </c>
      <c r="AJ356" s="149"/>
      <c r="AK356" s="54"/>
    </row>
    <row r="357" spans="1:37" ht="30">
      <c r="A357" s="308"/>
      <c r="B357" s="229" t="s">
        <v>118</v>
      </c>
      <c r="C357" s="350"/>
      <c r="D357" s="198"/>
      <c r="E357" s="54">
        <v>109</v>
      </c>
      <c r="F357" s="54">
        <v>37</v>
      </c>
      <c r="G357" s="54">
        <v>4</v>
      </c>
      <c r="H357" s="54">
        <v>1</v>
      </c>
      <c r="I357" s="54">
        <v>0</v>
      </c>
      <c r="J357" s="54">
        <v>7</v>
      </c>
      <c r="K357" s="54">
        <v>0</v>
      </c>
      <c r="L357" s="54">
        <v>1</v>
      </c>
      <c r="M357" s="54">
        <v>7</v>
      </c>
      <c r="N357" s="54">
        <v>0</v>
      </c>
      <c r="O357" s="54">
        <v>0</v>
      </c>
      <c r="P357" s="54">
        <v>3</v>
      </c>
      <c r="Q357" s="54">
        <v>2</v>
      </c>
      <c r="R357" s="54">
        <v>1</v>
      </c>
      <c r="S357" s="149">
        <v>5</v>
      </c>
      <c r="T357" s="54">
        <v>2</v>
      </c>
      <c r="U357" s="54">
        <v>1</v>
      </c>
      <c r="V357" s="54">
        <v>0</v>
      </c>
      <c r="W357" s="54">
        <v>1</v>
      </c>
      <c r="X357" s="54">
        <v>0</v>
      </c>
      <c r="Y357" s="54">
        <v>0</v>
      </c>
      <c r="Z357" s="54">
        <v>9</v>
      </c>
      <c r="AA357" s="54">
        <v>0</v>
      </c>
      <c r="AB357" s="54">
        <v>1</v>
      </c>
      <c r="AC357" s="54">
        <v>0</v>
      </c>
      <c r="AD357" s="54">
        <v>0</v>
      </c>
      <c r="AE357" s="54">
        <v>0</v>
      </c>
      <c r="AF357" s="54">
        <v>2</v>
      </c>
      <c r="AG357" s="54">
        <v>22</v>
      </c>
      <c r="AH357" s="54">
        <v>0</v>
      </c>
      <c r="AI357" s="54">
        <v>3</v>
      </c>
      <c r="AJ357" s="149" t="s">
        <v>552</v>
      </c>
      <c r="AK357" s="54"/>
    </row>
    <row r="358" spans="1:37" ht="15">
      <c r="A358" s="308"/>
      <c r="B358" s="228" t="s">
        <v>800</v>
      </c>
      <c r="C358" s="351"/>
      <c r="D358" s="198"/>
      <c r="E358" s="178">
        <f>(E356/E357)*100%</f>
        <v>0.3669724770642202</v>
      </c>
      <c r="F358" s="178">
        <f aca="true" t="shared" si="78" ref="F358:AI358">(F356/F357)*100%</f>
        <v>0.3783783783783784</v>
      </c>
      <c r="G358" s="178">
        <f t="shared" si="78"/>
        <v>0.25</v>
      </c>
      <c r="H358" s="178">
        <f t="shared" si="78"/>
        <v>1</v>
      </c>
      <c r="I358" s="178">
        <v>0</v>
      </c>
      <c r="J358" s="178">
        <f t="shared" si="78"/>
        <v>0.2857142857142857</v>
      </c>
      <c r="K358" s="178">
        <v>0</v>
      </c>
      <c r="L358" s="178">
        <f t="shared" si="78"/>
        <v>0</v>
      </c>
      <c r="M358" s="178">
        <f t="shared" si="78"/>
        <v>0.5714285714285714</v>
      </c>
      <c r="N358" s="178">
        <v>0</v>
      </c>
      <c r="O358" s="178">
        <v>0</v>
      </c>
      <c r="P358" s="178">
        <f t="shared" si="78"/>
        <v>0</v>
      </c>
      <c r="Q358" s="178">
        <f t="shared" si="78"/>
        <v>0</v>
      </c>
      <c r="R358" s="178">
        <f t="shared" si="78"/>
        <v>1</v>
      </c>
      <c r="S358" s="178">
        <f t="shared" si="78"/>
        <v>0.8</v>
      </c>
      <c r="T358" s="178">
        <f t="shared" si="78"/>
        <v>0.5</v>
      </c>
      <c r="U358" s="178">
        <f t="shared" si="78"/>
        <v>0</v>
      </c>
      <c r="V358" s="178">
        <v>0</v>
      </c>
      <c r="W358" s="178">
        <f t="shared" si="78"/>
        <v>0</v>
      </c>
      <c r="X358" s="178">
        <v>0</v>
      </c>
      <c r="Y358" s="178">
        <v>0</v>
      </c>
      <c r="Z358" s="178">
        <f t="shared" si="78"/>
        <v>0.3333333333333333</v>
      </c>
      <c r="AA358" s="178">
        <v>0</v>
      </c>
      <c r="AB358" s="178">
        <f t="shared" si="78"/>
        <v>0</v>
      </c>
      <c r="AC358" s="178">
        <v>0</v>
      </c>
      <c r="AD358" s="178">
        <v>0</v>
      </c>
      <c r="AE358" s="178">
        <v>0</v>
      </c>
      <c r="AF358" s="178">
        <f t="shared" si="78"/>
        <v>0</v>
      </c>
      <c r="AG358" s="178">
        <f t="shared" si="78"/>
        <v>0.36363636363636365</v>
      </c>
      <c r="AH358" s="178">
        <v>0</v>
      </c>
      <c r="AI358" s="178">
        <f t="shared" si="78"/>
        <v>0.3333333333333333</v>
      </c>
      <c r="AJ358" s="149"/>
      <c r="AK358" s="54"/>
    </row>
    <row r="359" spans="1:37" ht="45">
      <c r="A359" s="308"/>
      <c r="B359" s="228" t="s">
        <v>799</v>
      </c>
      <c r="C359" s="352">
        <v>2009</v>
      </c>
      <c r="D359" s="198"/>
      <c r="E359" s="54">
        <v>71</v>
      </c>
      <c r="F359" s="54">
        <v>17</v>
      </c>
      <c r="G359" s="54">
        <v>0</v>
      </c>
      <c r="H359" s="54">
        <v>0</v>
      </c>
      <c r="I359" s="54">
        <v>0</v>
      </c>
      <c r="J359" s="54">
        <v>7</v>
      </c>
      <c r="K359" s="54">
        <v>0</v>
      </c>
      <c r="L359" s="54">
        <v>0</v>
      </c>
      <c r="M359" s="54">
        <v>5</v>
      </c>
      <c r="N359" s="54">
        <v>3</v>
      </c>
      <c r="O359" s="54">
        <v>0</v>
      </c>
      <c r="P359" s="54">
        <v>6</v>
      </c>
      <c r="Q359" s="54">
        <v>0</v>
      </c>
      <c r="R359" s="54">
        <v>0</v>
      </c>
      <c r="S359" s="149">
        <v>4</v>
      </c>
      <c r="T359" s="54">
        <v>0</v>
      </c>
      <c r="U359" s="54">
        <v>1</v>
      </c>
      <c r="V359" s="54">
        <v>0</v>
      </c>
      <c r="W359" s="54">
        <v>0</v>
      </c>
      <c r="X359" s="54">
        <v>2</v>
      </c>
      <c r="Y359" s="54">
        <v>0</v>
      </c>
      <c r="Z359" s="54">
        <v>10</v>
      </c>
      <c r="AA359" s="54">
        <v>0</v>
      </c>
      <c r="AB359" s="54">
        <v>1</v>
      </c>
      <c r="AC359" s="54">
        <v>0</v>
      </c>
      <c r="AD359" s="54">
        <v>0</v>
      </c>
      <c r="AE359" s="54">
        <v>0</v>
      </c>
      <c r="AF359" s="54">
        <v>1</v>
      </c>
      <c r="AG359" s="54">
        <v>12</v>
      </c>
      <c r="AH359" s="54">
        <v>0</v>
      </c>
      <c r="AI359" s="54">
        <v>2</v>
      </c>
      <c r="AJ359" s="149"/>
      <c r="AK359" s="54"/>
    </row>
    <row r="360" spans="1:37" ht="30">
      <c r="A360" s="308"/>
      <c r="B360" s="229" t="s">
        <v>118</v>
      </c>
      <c r="C360" s="350"/>
      <c r="D360" s="198"/>
      <c r="E360" s="54">
        <v>190</v>
      </c>
      <c r="F360" s="54">
        <v>53</v>
      </c>
      <c r="G360" s="54">
        <v>0</v>
      </c>
      <c r="H360" s="54">
        <v>2</v>
      </c>
      <c r="I360" s="54">
        <v>0</v>
      </c>
      <c r="J360" s="54">
        <v>19</v>
      </c>
      <c r="K360" s="54">
        <v>0</v>
      </c>
      <c r="L360" s="54">
        <v>3</v>
      </c>
      <c r="M360" s="54">
        <v>12</v>
      </c>
      <c r="N360" s="54">
        <v>5</v>
      </c>
      <c r="O360" s="54">
        <v>1</v>
      </c>
      <c r="P360" s="54">
        <v>14</v>
      </c>
      <c r="Q360" s="54">
        <v>0</v>
      </c>
      <c r="R360" s="54">
        <v>1</v>
      </c>
      <c r="S360" s="149">
        <v>17</v>
      </c>
      <c r="T360" s="54">
        <v>0</v>
      </c>
      <c r="U360" s="54">
        <v>2</v>
      </c>
      <c r="V360" s="54">
        <v>0</v>
      </c>
      <c r="W360" s="54">
        <v>1</v>
      </c>
      <c r="X360" s="54">
        <v>4</v>
      </c>
      <c r="Y360" s="54">
        <v>0</v>
      </c>
      <c r="Z360" s="54">
        <v>13</v>
      </c>
      <c r="AA360" s="54">
        <v>0</v>
      </c>
      <c r="AB360" s="54">
        <v>2</v>
      </c>
      <c r="AC360" s="54">
        <v>1</v>
      </c>
      <c r="AD360" s="54">
        <v>5</v>
      </c>
      <c r="AE360" s="54">
        <v>0</v>
      </c>
      <c r="AF360" s="54">
        <v>3</v>
      </c>
      <c r="AG360" s="54">
        <v>28</v>
      </c>
      <c r="AH360" s="54">
        <v>0</v>
      </c>
      <c r="AI360" s="54">
        <v>4</v>
      </c>
      <c r="AJ360" s="149" t="s">
        <v>552</v>
      </c>
      <c r="AK360" s="54"/>
    </row>
    <row r="361" spans="1:37" ht="15">
      <c r="A361" s="308"/>
      <c r="B361" s="228" t="s">
        <v>800</v>
      </c>
      <c r="C361" s="351"/>
      <c r="D361" s="198"/>
      <c r="E361" s="178">
        <f>(E359/E360)*100%</f>
        <v>0.3736842105263158</v>
      </c>
      <c r="F361" s="178">
        <f aca="true" t="shared" si="79" ref="F361:AI361">(F359/F360)*100%</f>
        <v>0.32075471698113206</v>
      </c>
      <c r="G361" s="178">
        <v>0</v>
      </c>
      <c r="H361" s="178">
        <f t="shared" si="79"/>
        <v>0</v>
      </c>
      <c r="I361" s="178">
        <v>0</v>
      </c>
      <c r="J361" s="178">
        <f t="shared" si="79"/>
        <v>0.3684210526315789</v>
      </c>
      <c r="K361" s="178">
        <v>0</v>
      </c>
      <c r="L361" s="178">
        <f t="shared" si="79"/>
        <v>0</v>
      </c>
      <c r="M361" s="178">
        <f t="shared" si="79"/>
        <v>0.4166666666666667</v>
      </c>
      <c r="N361" s="178">
        <f t="shared" si="79"/>
        <v>0.6</v>
      </c>
      <c r="O361" s="178">
        <f t="shared" si="79"/>
        <v>0</v>
      </c>
      <c r="P361" s="178">
        <f t="shared" si="79"/>
        <v>0.42857142857142855</v>
      </c>
      <c r="Q361" s="178">
        <v>0</v>
      </c>
      <c r="R361" s="178">
        <f t="shared" si="79"/>
        <v>0</v>
      </c>
      <c r="S361" s="178">
        <f t="shared" si="79"/>
        <v>0.23529411764705882</v>
      </c>
      <c r="T361" s="178">
        <v>0</v>
      </c>
      <c r="U361" s="178">
        <f t="shared" si="79"/>
        <v>0.5</v>
      </c>
      <c r="V361" s="178">
        <v>0</v>
      </c>
      <c r="W361" s="178">
        <f t="shared" si="79"/>
        <v>0</v>
      </c>
      <c r="X361" s="178">
        <f t="shared" si="79"/>
        <v>0.5</v>
      </c>
      <c r="Y361" s="178">
        <v>0</v>
      </c>
      <c r="Z361" s="178">
        <f t="shared" si="79"/>
        <v>0.7692307692307693</v>
      </c>
      <c r="AA361" s="178">
        <v>0</v>
      </c>
      <c r="AB361" s="178">
        <f t="shared" si="79"/>
        <v>0.5</v>
      </c>
      <c r="AC361" s="178">
        <f t="shared" si="79"/>
        <v>0</v>
      </c>
      <c r="AD361" s="178">
        <f t="shared" si="79"/>
        <v>0</v>
      </c>
      <c r="AE361" s="178">
        <v>0</v>
      </c>
      <c r="AF361" s="178">
        <f t="shared" si="79"/>
        <v>0.3333333333333333</v>
      </c>
      <c r="AG361" s="178">
        <f t="shared" si="79"/>
        <v>0.42857142857142855</v>
      </c>
      <c r="AH361" s="178">
        <v>0</v>
      </c>
      <c r="AI361" s="178">
        <f t="shared" si="79"/>
        <v>0.5</v>
      </c>
      <c r="AJ361" s="149"/>
      <c r="AK361" s="54"/>
    </row>
    <row r="362" spans="1:37" ht="45">
      <c r="A362" s="308"/>
      <c r="B362" s="228" t="s">
        <v>799</v>
      </c>
      <c r="C362" s="352">
        <v>2010</v>
      </c>
      <c r="D362" s="198"/>
      <c r="E362" s="54">
        <v>68</v>
      </c>
      <c r="F362" s="54">
        <v>20</v>
      </c>
      <c r="G362" s="54">
        <v>1</v>
      </c>
      <c r="H362" s="54">
        <v>0</v>
      </c>
      <c r="I362" s="54">
        <v>0</v>
      </c>
      <c r="J362" s="54">
        <v>1</v>
      </c>
      <c r="K362" s="54">
        <v>0</v>
      </c>
      <c r="L362" s="54">
        <v>4</v>
      </c>
      <c r="M362" s="54">
        <v>5</v>
      </c>
      <c r="N362" s="54">
        <v>2</v>
      </c>
      <c r="O362" s="54">
        <v>0</v>
      </c>
      <c r="P362" s="54">
        <v>0</v>
      </c>
      <c r="Q362" s="54">
        <v>0</v>
      </c>
      <c r="R362" s="54">
        <v>0</v>
      </c>
      <c r="S362" s="149">
        <v>3</v>
      </c>
      <c r="T362" s="54">
        <v>0</v>
      </c>
      <c r="U362" s="54">
        <v>1</v>
      </c>
      <c r="V362" s="54">
        <v>3</v>
      </c>
      <c r="W362" s="54">
        <v>3</v>
      </c>
      <c r="X362" s="54">
        <v>0</v>
      </c>
      <c r="Y362" s="54">
        <v>0</v>
      </c>
      <c r="Z362" s="54">
        <v>2</v>
      </c>
      <c r="AA362" s="54">
        <v>1</v>
      </c>
      <c r="AB362" s="54">
        <v>0</v>
      </c>
      <c r="AC362" s="54">
        <v>0</v>
      </c>
      <c r="AD362" s="54">
        <v>1</v>
      </c>
      <c r="AE362" s="54">
        <v>0</v>
      </c>
      <c r="AF362" s="54">
        <v>1</v>
      </c>
      <c r="AG362" s="54">
        <v>12</v>
      </c>
      <c r="AH362" s="54">
        <v>1</v>
      </c>
      <c r="AI362" s="54">
        <v>7</v>
      </c>
      <c r="AJ362" s="149"/>
      <c r="AK362" s="54"/>
    </row>
    <row r="363" spans="1:37" ht="30">
      <c r="A363" s="308"/>
      <c r="B363" s="229" t="s">
        <v>118</v>
      </c>
      <c r="C363" s="350"/>
      <c r="D363" s="198"/>
      <c r="E363" s="54">
        <v>186</v>
      </c>
      <c r="F363" s="54">
        <v>48</v>
      </c>
      <c r="G363" s="54">
        <v>3</v>
      </c>
      <c r="H363" s="54">
        <v>3</v>
      </c>
      <c r="I363" s="54">
        <v>3</v>
      </c>
      <c r="J363" s="54">
        <v>8</v>
      </c>
      <c r="K363" s="54">
        <v>1</v>
      </c>
      <c r="L363" s="54">
        <v>8</v>
      </c>
      <c r="M363" s="54">
        <v>9</v>
      </c>
      <c r="N363" s="54">
        <v>2</v>
      </c>
      <c r="O363" s="54">
        <v>1</v>
      </c>
      <c r="P363" s="54">
        <v>6</v>
      </c>
      <c r="Q363" s="54">
        <v>0</v>
      </c>
      <c r="R363" s="54">
        <v>2</v>
      </c>
      <c r="S363" s="149">
        <v>9</v>
      </c>
      <c r="T363" s="54">
        <v>0</v>
      </c>
      <c r="U363" s="54">
        <v>6</v>
      </c>
      <c r="V363" s="54">
        <v>5</v>
      </c>
      <c r="W363" s="54">
        <v>3</v>
      </c>
      <c r="X363" s="54">
        <v>3</v>
      </c>
      <c r="Y363" s="54">
        <v>0</v>
      </c>
      <c r="Z363" s="54">
        <v>9</v>
      </c>
      <c r="AA363" s="54">
        <v>5</v>
      </c>
      <c r="AB363" s="54">
        <v>0</v>
      </c>
      <c r="AC363" s="54">
        <v>3</v>
      </c>
      <c r="AD363" s="54">
        <v>5</v>
      </c>
      <c r="AE363" s="54">
        <v>2</v>
      </c>
      <c r="AF363" s="54">
        <v>2</v>
      </c>
      <c r="AG363" s="54">
        <v>22</v>
      </c>
      <c r="AH363" s="54">
        <v>3</v>
      </c>
      <c r="AI363" s="54">
        <v>15</v>
      </c>
      <c r="AJ363" s="149" t="s">
        <v>552</v>
      </c>
      <c r="AK363" s="54"/>
    </row>
    <row r="364" spans="1:37" ht="15">
      <c r="A364" s="308"/>
      <c r="B364" s="228" t="s">
        <v>800</v>
      </c>
      <c r="C364" s="351"/>
      <c r="D364" s="198"/>
      <c r="E364" s="178">
        <f>(E362/E363)*100%</f>
        <v>0.3655913978494624</v>
      </c>
      <c r="F364" s="178">
        <f aca="true" t="shared" si="80" ref="F364:AI364">(F362/F363)*100%</f>
        <v>0.4166666666666667</v>
      </c>
      <c r="G364" s="178">
        <f t="shared" si="80"/>
        <v>0.3333333333333333</v>
      </c>
      <c r="H364" s="178">
        <f t="shared" si="80"/>
        <v>0</v>
      </c>
      <c r="I364" s="178">
        <f t="shared" si="80"/>
        <v>0</v>
      </c>
      <c r="J364" s="178">
        <f t="shared" si="80"/>
        <v>0.125</v>
      </c>
      <c r="K364" s="178">
        <f t="shared" si="80"/>
        <v>0</v>
      </c>
      <c r="L364" s="178">
        <f t="shared" si="80"/>
        <v>0.5</v>
      </c>
      <c r="M364" s="178">
        <f t="shared" si="80"/>
        <v>0.5555555555555556</v>
      </c>
      <c r="N364" s="178">
        <f t="shared" si="80"/>
        <v>1</v>
      </c>
      <c r="O364" s="178">
        <f t="shared" si="80"/>
        <v>0</v>
      </c>
      <c r="P364" s="178">
        <f t="shared" si="80"/>
        <v>0</v>
      </c>
      <c r="Q364" s="178">
        <v>0</v>
      </c>
      <c r="R364" s="178">
        <f t="shared" si="80"/>
        <v>0</v>
      </c>
      <c r="S364" s="178">
        <f t="shared" si="80"/>
        <v>0.3333333333333333</v>
      </c>
      <c r="T364" s="178">
        <v>0</v>
      </c>
      <c r="U364" s="178">
        <f t="shared" si="80"/>
        <v>0.16666666666666666</v>
      </c>
      <c r="V364" s="178">
        <f t="shared" si="80"/>
        <v>0.6</v>
      </c>
      <c r="W364" s="178">
        <f t="shared" si="80"/>
        <v>1</v>
      </c>
      <c r="X364" s="178">
        <f t="shared" si="80"/>
        <v>0</v>
      </c>
      <c r="Y364" s="178">
        <v>0</v>
      </c>
      <c r="Z364" s="178">
        <f t="shared" si="80"/>
        <v>0.2222222222222222</v>
      </c>
      <c r="AA364" s="178">
        <f t="shared" si="80"/>
        <v>0.2</v>
      </c>
      <c r="AB364" s="178">
        <v>0</v>
      </c>
      <c r="AC364" s="178">
        <f t="shared" si="80"/>
        <v>0</v>
      </c>
      <c r="AD364" s="178">
        <f t="shared" si="80"/>
        <v>0.2</v>
      </c>
      <c r="AE364" s="178">
        <f t="shared" si="80"/>
        <v>0</v>
      </c>
      <c r="AF364" s="178">
        <f t="shared" si="80"/>
        <v>0.5</v>
      </c>
      <c r="AG364" s="178">
        <f t="shared" si="80"/>
        <v>0.5454545454545454</v>
      </c>
      <c r="AH364" s="178">
        <f t="shared" si="80"/>
        <v>0.3333333333333333</v>
      </c>
      <c r="AI364" s="178">
        <f t="shared" si="80"/>
        <v>0.4666666666666667</v>
      </c>
      <c r="AJ364" s="149"/>
      <c r="AK364" s="54"/>
    </row>
    <row r="365" spans="1:37" ht="15">
      <c r="A365" s="308" t="s">
        <v>801</v>
      </c>
      <c r="B365" s="230" t="s">
        <v>802</v>
      </c>
      <c r="C365" s="310">
        <v>2005</v>
      </c>
      <c r="D365" s="355">
        <v>1545</v>
      </c>
      <c r="E365" s="54">
        <v>25</v>
      </c>
      <c r="F365" s="54">
        <v>7</v>
      </c>
      <c r="G365" s="54">
        <v>0</v>
      </c>
      <c r="H365" s="54">
        <v>0</v>
      </c>
      <c r="I365" s="54">
        <v>0</v>
      </c>
      <c r="J365" s="54">
        <v>2</v>
      </c>
      <c r="K365" s="54">
        <v>0</v>
      </c>
      <c r="L365" s="54">
        <v>0</v>
      </c>
      <c r="M365" s="54">
        <v>0</v>
      </c>
      <c r="N365" s="54">
        <v>0</v>
      </c>
      <c r="O365" s="54">
        <v>1</v>
      </c>
      <c r="P365" s="54">
        <v>2</v>
      </c>
      <c r="Q365" s="54">
        <v>1</v>
      </c>
      <c r="R365" s="54">
        <v>0</v>
      </c>
      <c r="S365" s="54">
        <v>2</v>
      </c>
      <c r="T365" s="54">
        <v>0</v>
      </c>
      <c r="U365" s="54">
        <v>0</v>
      </c>
      <c r="V365" s="54">
        <v>0</v>
      </c>
      <c r="W365" s="54">
        <v>0</v>
      </c>
      <c r="X365" s="54">
        <v>2</v>
      </c>
      <c r="Y365" s="54">
        <v>0</v>
      </c>
      <c r="Z365" s="54">
        <v>4</v>
      </c>
      <c r="AA365" s="54">
        <v>0</v>
      </c>
      <c r="AB365" s="54">
        <v>0</v>
      </c>
      <c r="AC365" s="54">
        <v>0</v>
      </c>
      <c r="AD365" s="54">
        <v>1</v>
      </c>
      <c r="AE365" s="54">
        <v>0</v>
      </c>
      <c r="AF365" s="54">
        <v>0</v>
      </c>
      <c r="AG365" s="54">
        <v>2</v>
      </c>
      <c r="AH365" s="54">
        <v>0</v>
      </c>
      <c r="AI365" s="54">
        <v>1</v>
      </c>
      <c r="AJ365" s="149" t="s">
        <v>526</v>
      </c>
      <c r="AK365" s="54"/>
    </row>
    <row r="366" spans="1:37" ht="15">
      <c r="A366" s="309"/>
      <c r="B366" s="230" t="s">
        <v>803</v>
      </c>
      <c r="C366" s="311"/>
      <c r="D366" s="311"/>
      <c r="E366" s="153">
        <v>27453</v>
      </c>
      <c r="F366" s="153">
        <v>11818</v>
      </c>
      <c r="G366" s="153">
        <v>541</v>
      </c>
      <c r="H366" s="153">
        <v>229</v>
      </c>
      <c r="I366" s="153">
        <v>145</v>
      </c>
      <c r="J366" s="153">
        <v>2093</v>
      </c>
      <c r="K366" s="153">
        <v>107</v>
      </c>
      <c r="L366" s="153">
        <v>404</v>
      </c>
      <c r="M366" s="153">
        <v>384</v>
      </c>
      <c r="N366" s="153">
        <v>126</v>
      </c>
      <c r="O366" s="153">
        <v>125</v>
      </c>
      <c r="P366" s="153">
        <v>3124</v>
      </c>
      <c r="Q366" s="153">
        <v>129</v>
      </c>
      <c r="R366" s="153">
        <v>146</v>
      </c>
      <c r="S366" s="153">
        <v>690</v>
      </c>
      <c r="T366" s="153">
        <v>142</v>
      </c>
      <c r="U366" s="153">
        <v>1146</v>
      </c>
      <c r="V366" s="153">
        <v>271</v>
      </c>
      <c r="W366" s="153">
        <v>148</v>
      </c>
      <c r="X366" s="153">
        <v>397</v>
      </c>
      <c r="Y366" s="153">
        <v>133</v>
      </c>
      <c r="Z366" s="153">
        <v>2351</v>
      </c>
      <c r="AA366" s="153">
        <v>501</v>
      </c>
      <c r="AB366" s="153">
        <v>212</v>
      </c>
      <c r="AC366" s="153">
        <v>253</v>
      </c>
      <c r="AD366" s="153">
        <v>64</v>
      </c>
      <c r="AE366" s="153">
        <v>0</v>
      </c>
      <c r="AF366" s="153">
        <v>229</v>
      </c>
      <c r="AG366" s="153">
        <v>1141</v>
      </c>
      <c r="AH366" s="153">
        <v>0</v>
      </c>
      <c r="AI366" s="153">
        <v>404</v>
      </c>
      <c r="AJ366" s="149"/>
      <c r="AK366" s="54"/>
    </row>
    <row r="367" spans="1:37" ht="15">
      <c r="A367" s="309"/>
      <c r="B367" s="230" t="s">
        <v>804</v>
      </c>
      <c r="C367" s="312"/>
      <c r="D367" s="312"/>
      <c r="E367" s="155">
        <f aca="true" t="shared" si="81" ref="E367:AI367">(E365/E366)*1000</f>
        <v>0.910647288092376</v>
      </c>
      <c r="F367" s="155">
        <f t="shared" si="81"/>
        <v>0.5923168048739211</v>
      </c>
      <c r="G367" s="155">
        <f t="shared" si="81"/>
        <v>0</v>
      </c>
      <c r="H367" s="155">
        <f t="shared" si="81"/>
        <v>0</v>
      </c>
      <c r="I367" s="155">
        <f t="shared" si="81"/>
        <v>0</v>
      </c>
      <c r="J367" s="155">
        <f t="shared" si="81"/>
        <v>0.9555661729574773</v>
      </c>
      <c r="K367" s="155">
        <f t="shared" si="81"/>
        <v>0</v>
      </c>
      <c r="L367" s="155">
        <f t="shared" si="81"/>
        <v>0</v>
      </c>
      <c r="M367" s="155">
        <f t="shared" si="81"/>
        <v>0</v>
      </c>
      <c r="N367" s="155">
        <f t="shared" si="81"/>
        <v>0</v>
      </c>
      <c r="O367" s="155">
        <f t="shared" si="81"/>
        <v>8</v>
      </c>
      <c r="P367" s="155">
        <f t="shared" si="81"/>
        <v>0.6402048655569782</v>
      </c>
      <c r="Q367" s="155">
        <f t="shared" si="81"/>
        <v>7.751937984496124</v>
      </c>
      <c r="R367" s="155">
        <f t="shared" si="81"/>
        <v>0</v>
      </c>
      <c r="S367" s="155">
        <f t="shared" si="81"/>
        <v>2.898550724637681</v>
      </c>
      <c r="T367" s="155">
        <f t="shared" si="81"/>
        <v>0</v>
      </c>
      <c r="U367" s="155">
        <f t="shared" si="81"/>
        <v>0</v>
      </c>
      <c r="V367" s="155">
        <f t="shared" si="81"/>
        <v>0</v>
      </c>
      <c r="W367" s="155">
        <f t="shared" si="81"/>
        <v>0</v>
      </c>
      <c r="X367" s="155">
        <f t="shared" si="81"/>
        <v>5.037783375314861</v>
      </c>
      <c r="Y367" s="155">
        <f t="shared" si="81"/>
        <v>0</v>
      </c>
      <c r="Z367" s="155">
        <f t="shared" si="81"/>
        <v>1.7014036580178649</v>
      </c>
      <c r="AA367" s="155">
        <f t="shared" si="81"/>
        <v>0</v>
      </c>
      <c r="AB367" s="155">
        <f t="shared" si="81"/>
        <v>0</v>
      </c>
      <c r="AC367" s="155">
        <f t="shared" si="81"/>
        <v>0</v>
      </c>
      <c r="AD367" s="155">
        <f t="shared" si="81"/>
        <v>15.625</v>
      </c>
      <c r="AE367" s="155">
        <v>0</v>
      </c>
      <c r="AF367" s="155">
        <f t="shared" si="81"/>
        <v>0</v>
      </c>
      <c r="AG367" s="155">
        <f t="shared" si="81"/>
        <v>1.7528483786152498</v>
      </c>
      <c r="AH367" s="155">
        <v>0</v>
      </c>
      <c r="AI367" s="155">
        <f t="shared" si="81"/>
        <v>2.4752475247524752</v>
      </c>
      <c r="AJ367" s="149"/>
      <c r="AK367" s="54"/>
    </row>
    <row r="368" spans="1:37" ht="15">
      <c r="A368" s="309"/>
      <c r="B368" s="230" t="s">
        <v>802</v>
      </c>
      <c r="C368" s="315">
        <v>2006</v>
      </c>
      <c r="D368" s="356">
        <v>1413</v>
      </c>
      <c r="E368" s="54">
        <v>6</v>
      </c>
      <c r="F368" s="54">
        <v>5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1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149" t="s">
        <v>526</v>
      </c>
      <c r="AK368" s="54"/>
    </row>
    <row r="369" spans="1:37" ht="15">
      <c r="A369" s="309"/>
      <c r="B369" s="230" t="s">
        <v>803</v>
      </c>
      <c r="C369" s="311"/>
      <c r="D369" s="311"/>
      <c r="E369" s="54">
        <v>23635</v>
      </c>
      <c r="F369" s="54">
        <v>7355</v>
      </c>
      <c r="G369" s="54">
        <v>661</v>
      </c>
      <c r="H369" s="54">
        <v>294</v>
      </c>
      <c r="I369" s="54">
        <v>266</v>
      </c>
      <c r="J369" s="54">
        <v>1065</v>
      </c>
      <c r="K369" s="54">
        <v>139</v>
      </c>
      <c r="L369" s="54">
        <v>649</v>
      </c>
      <c r="M369" s="54">
        <v>621</v>
      </c>
      <c r="N369" s="54">
        <v>202</v>
      </c>
      <c r="O369" s="54">
        <v>181</v>
      </c>
      <c r="P369" s="54">
        <v>1897</v>
      </c>
      <c r="Q369" s="54">
        <v>226</v>
      </c>
      <c r="R369" s="54">
        <v>277</v>
      </c>
      <c r="S369" s="54">
        <v>952</v>
      </c>
      <c r="T369" s="54">
        <v>306</v>
      </c>
      <c r="U369" s="54">
        <v>1259</v>
      </c>
      <c r="V369" s="54">
        <v>409</v>
      </c>
      <c r="W369" s="54">
        <v>239</v>
      </c>
      <c r="X369" s="54">
        <v>513</v>
      </c>
      <c r="Y369" s="54">
        <v>230</v>
      </c>
      <c r="Z369" s="54">
        <v>1881</v>
      </c>
      <c r="AA369" s="54">
        <v>726</v>
      </c>
      <c r="AB369" s="54">
        <v>396</v>
      </c>
      <c r="AC369" s="54">
        <v>365</v>
      </c>
      <c r="AD369" s="54">
        <v>191</v>
      </c>
      <c r="AE369" s="54">
        <v>0</v>
      </c>
      <c r="AF369" s="54">
        <v>430</v>
      </c>
      <c r="AG369" s="54">
        <v>1260</v>
      </c>
      <c r="AH369" s="54">
        <v>0</v>
      </c>
      <c r="AI369" s="54">
        <v>576</v>
      </c>
      <c r="AJ369" s="149"/>
      <c r="AK369" s="54"/>
    </row>
    <row r="370" spans="1:37" ht="15">
      <c r="A370" s="309"/>
      <c r="B370" s="230" t="s">
        <v>804</v>
      </c>
      <c r="C370" s="312"/>
      <c r="D370" s="312"/>
      <c r="E370" s="155">
        <f>(E368/E369)*1000</f>
        <v>0.2538607996615189</v>
      </c>
      <c r="F370" s="155">
        <f aca="true" t="shared" si="82" ref="F370:AI370">(F368/F369)*1000</f>
        <v>0.6798096532970768</v>
      </c>
      <c r="G370" s="155">
        <f t="shared" si="82"/>
        <v>0</v>
      </c>
      <c r="H370" s="155">
        <f t="shared" si="82"/>
        <v>0</v>
      </c>
      <c r="I370" s="155">
        <f t="shared" si="82"/>
        <v>0</v>
      </c>
      <c r="J370" s="155">
        <f t="shared" si="82"/>
        <v>0</v>
      </c>
      <c r="K370" s="155">
        <f t="shared" si="82"/>
        <v>0</v>
      </c>
      <c r="L370" s="155">
        <f t="shared" si="82"/>
        <v>0</v>
      </c>
      <c r="M370" s="155">
        <f t="shared" si="82"/>
        <v>0</v>
      </c>
      <c r="N370" s="155">
        <f t="shared" si="82"/>
        <v>0</v>
      </c>
      <c r="O370" s="155">
        <f t="shared" si="82"/>
        <v>0</v>
      </c>
      <c r="P370" s="155">
        <f t="shared" si="82"/>
        <v>0</v>
      </c>
      <c r="Q370" s="155">
        <f t="shared" si="82"/>
        <v>0</v>
      </c>
      <c r="R370" s="155">
        <f t="shared" si="82"/>
        <v>0</v>
      </c>
      <c r="S370" s="155">
        <f t="shared" si="82"/>
        <v>0</v>
      </c>
      <c r="T370" s="155">
        <f t="shared" si="82"/>
        <v>3.2679738562091503</v>
      </c>
      <c r="U370" s="155">
        <f t="shared" si="82"/>
        <v>0</v>
      </c>
      <c r="V370" s="155">
        <f t="shared" si="82"/>
        <v>0</v>
      </c>
      <c r="W370" s="155">
        <f t="shared" si="82"/>
        <v>0</v>
      </c>
      <c r="X370" s="155">
        <f t="shared" si="82"/>
        <v>0</v>
      </c>
      <c r="Y370" s="155">
        <f t="shared" si="82"/>
        <v>0</v>
      </c>
      <c r="Z370" s="155">
        <f t="shared" si="82"/>
        <v>0</v>
      </c>
      <c r="AA370" s="155">
        <f t="shared" si="82"/>
        <v>0</v>
      </c>
      <c r="AB370" s="155">
        <f t="shared" si="82"/>
        <v>0</v>
      </c>
      <c r="AC370" s="155">
        <f t="shared" si="82"/>
        <v>0</v>
      </c>
      <c r="AD370" s="155">
        <f t="shared" si="82"/>
        <v>0</v>
      </c>
      <c r="AE370" s="155">
        <v>0</v>
      </c>
      <c r="AF370" s="155">
        <f t="shared" si="82"/>
        <v>0</v>
      </c>
      <c r="AG370" s="155">
        <f t="shared" si="82"/>
        <v>0</v>
      </c>
      <c r="AH370" s="155">
        <v>0</v>
      </c>
      <c r="AI370" s="155">
        <f t="shared" si="82"/>
        <v>0</v>
      </c>
      <c r="AJ370" s="149"/>
      <c r="AK370" s="54"/>
    </row>
    <row r="371" spans="1:37" ht="15">
      <c r="A371" s="309"/>
      <c r="B371" s="230" t="s">
        <v>802</v>
      </c>
      <c r="C371" s="310">
        <v>2007</v>
      </c>
      <c r="D371" s="357">
        <v>1417</v>
      </c>
      <c r="E371" s="54">
        <v>61</v>
      </c>
      <c r="F371" s="54">
        <v>22</v>
      </c>
      <c r="G371" s="54">
        <v>1</v>
      </c>
      <c r="H371" s="54">
        <v>0</v>
      </c>
      <c r="I371" s="54">
        <v>0</v>
      </c>
      <c r="J371" s="54">
        <v>9</v>
      </c>
      <c r="K371" s="54">
        <v>1</v>
      </c>
      <c r="L371" s="54">
        <v>0</v>
      </c>
      <c r="M371" s="54">
        <v>5</v>
      </c>
      <c r="N371" s="54">
        <v>0</v>
      </c>
      <c r="O371" s="54">
        <v>1</v>
      </c>
      <c r="P371" s="54">
        <v>0</v>
      </c>
      <c r="Q371" s="54">
        <v>0</v>
      </c>
      <c r="R371" s="54">
        <v>0</v>
      </c>
      <c r="S371" s="54">
        <v>0</v>
      </c>
      <c r="T371" s="54">
        <v>4</v>
      </c>
      <c r="U371" s="54">
        <v>3</v>
      </c>
      <c r="V371" s="54">
        <v>0</v>
      </c>
      <c r="W371" s="54">
        <v>0</v>
      </c>
      <c r="X371" s="54">
        <v>1</v>
      </c>
      <c r="Y371" s="54">
        <v>0</v>
      </c>
      <c r="Z371" s="54">
        <v>3</v>
      </c>
      <c r="AA371" s="54">
        <v>0</v>
      </c>
      <c r="AB371" s="54">
        <v>1</v>
      </c>
      <c r="AC371" s="54">
        <v>0</v>
      </c>
      <c r="AD371" s="54">
        <v>2</v>
      </c>
      <c r="AE371" s="54">
        <v>0</v>
      </c>
      <c r="AF371" s="54">
        <v>2</v>
      </c>
      <c r="AG371" s="54">
        <v>2</v>
      </c>
      <c r="AH371" s="54">
        <v>0</v>
      </c>
      <c r="AI371" s="54">
        <v>4</v>
      </c>
      <c r="AJ371" s="149" t="s">
        <v>526</v>
      </c>
      <c r="AK371" s="54"/>
    </row>
    <row r="372" spans="1:37" ht="15">
      <c r="A372" s="309"/>
      <c r="B372" s="230" t="s">
        <v>803</v>
      </c>
      <c r="C372" s="313"/>
      <c r="D372" s="305"/>
      <c r="E372" s="54">
        <v>21725</v>
      </c>
      <c r="F372" s="54">
        <v>6852</v>
      </c>
      <c r="G372" s="54">
        <v>599</v>
      </c>
      <c r="H372" s="54">
        <v>336</v>
      </c>
      <c r="I372" s="54">
        <v>278</v>
      </c>
      <c r="J372" s="54">
        <v>1199</v>
      </c>
      <c r="K372" s="54">
        <v>141</v>
      </c>
      <c r="L372" s="54">
        <v>508</v>
      </c>
      <c r="M372" s="54">
        <v>701</v>
      </c>
      <c r="N372" s="54">
        <v>178</v>
      </c>
      <c r="O372" s="54">
        <v>171</v>
      </c>
      <c r="P372" s="54">
        <v>1829</v>
      </c>
      <c r="Q372" s="54">
        <v>214</v>
      </c>
      <c r="R372" s="54">
        <v>180</v>
      </c>
      <c r="S372" s="54">
        <v>879</v>
      </c>
      <c r="T372" s="54">
        <v>293</v>
      </c>
      <c r="U372" s="54">
        <v>1083</v>
      </c>
      <c r="V372" s="54">
        <v>267</v>
      </c>
      <c r="W372" s="54">
        <v>295</v>
      </c>
      <c r="X372" s="54">
        <v>386</v>
      </c>
      <c r="Y372" s="54">
        <v>201</v>
      </c>
      <c r="Z372" s="54">
        <v>1718</v>
      </c>
      <c r="AA372" s="54">
        <v>542</v>
      </c>
      <c r="AB372" s="54">
        <v>266</v>
      </c>
      <c r="AC372" s="54">
        <v>440</v>
      </c>
      <c r="AD372" s="54">
        <v>225</v>
      </c>
      <c r="AE372" s="54">
        <v>0</v>
      </c>
      <c r="AF372" s="54">
        <v>344</v>
      </c>
      <c r="AG372" s="54">
        <v>1012</v>
      </c>
      <c r="AH372" s="54">
        <v>0</v>
      </c>
      <c r="AI372" s="54">
        <v>520</v>
      </c>
      <c r="AJ372" s="149"/>
      <c r="AK372" s="54"/>
    </row>
    <row r="373" spans="1:37" ht="15">
      <c r="A373" s="309"/>
      <c r="B373" s="230" t="s">
        <v>804</v>
      </c>
      <c r="C373" s="314"/>
      <c r="D373" s="306"/>
      <c r="E373" s="155">
        <f>(E371/E372)*1000</f>
        <v>2.807825086306099</v>
      </c>
      <c r="F373" s="155">
        <f aca="true" t="shared" si="83" ref="F373:AI373">(F371/F372)*1000</f>
        <v>3.210741389375365</v>
      </c>
      <c r="G373" s="155">
        <f t="shared" si="83"/>
        <v>1.669449081803005</v>
      </c>
      <c r="H373" s="155">
        <f t="shared" si="83"/>
        <v>0</v>
      </c>
      <c r="I373" s="155">
        <f t="shared" si="83"/>
        <v>0</v>
      </c>
      <c r="J373" s="155">
        <f t="shared" si="83"/>
        <v>7.506255212677231</v>
      </c>
      <c r="K373" s="155">
        <f t="shared" si="83"/>
        <v>7.092198581560283</v>
      </c>
      <c r="L373" s="155">
        <f t="shared" si="83"/>
        <v>0</v>
      </c>
      <c r="M373" s="155">
        <f t="shared" si="83"/>
        <v>7.132667617689016</v>
      </c>
      <c r="N373" s="155">
        <f t="shared" si="83"/>
        <v>0</v>
      </c>
      <c r="O373" s="155">
        <f t="shared" si="83"/>
        <v>5.847953216374268</v>
      </c>
      <c r="P373" s="155">
        <f t="shared" si="83"/>
        <v>0</v>
      </c>
      <c r="Q373" s="155">
        <f t="shared" si="83"/>
        <v>0</v>
      </c>
      <c r="R373" s="155">
        <f t="shared" si="83"/>
        <v>0</v>
      </c>
      <c r="S373" s="155">
        <f t="shared" si="83"/>
        <v>0</v>
      </c>
      <c r="T373" s="155">
        <f t="shared" si="83"/>
        <v>13.651877133105803</v>
      </c>
      <c r="U373" s="155">
        <f t="shared" si="83"/>
        <v>2.770083102493075</v>
      </c>
      <c r="V373" s="155">
        <f t="shared" si="83"/>
        <v>0</v>
      </c>
      <c r="W373" s="155">
        <f t="shared" si="83"/>
        <v>0</v>
      </c>
      <c r="X373" s="155">
        <f t="shared" si="83"/>
        <v>2.5906735751295336</v>
      </c>
      <c r="Y373" s="155">
        <f t="shared" si="83"/>
        <v>0</v>
      </c>
      <c r="Z373" s="155">
        <f t="shared" si="83"/>
        <v>1.7462165308498254</v>
      </c>
      <c r="AA373" s="155">
        <f t="shared" si="83"/>
        <v>0</v>
      </c>
      <c r="AB373" s="155">
        <f t="shared" si="83"/>
        <v>3.7593984962406015</v>
      </c>
      <c r="AC373" s="155">
        <f t="shared" si="83"/>
        <v>0</v>
      </c>
      <c r="AD373" s="155">
        <f t="shared" si="83"/>
        <v>8.88888888888889</v>
      </c>
      <c r="AE373" s="155">
        <v>0</v>
      </c>
      <c r="AF373" s="155">
        <f t="shared" si="83"/>
        <v>5.813953488372093</v>
      </c>
      <c r="AG373" s="155">
        <f t="shared" si="83"/>
        <v>1.976284584980237</v>
      </c>
      <c r="AH373" s="155">
        <v>0</v>
      </c>
      <c r="AI373" s="155">
        <f t="shared" si="83"/>
        <v>7.6923076923076925</v>
      </c>
      <c r="AJ373" s="149"/>
      <c r="AK373" s="54"/>
    </row>
    <row r="374" spans="1:37" ht="15">
      <c r="A374" s="309"/>
      <c r="B374" s="230" t="s">
        <v>802</v>
      </c>
      <c r="C374" s="315">
        <v>2008</v>
      </c>
      <c r="D374" s="358">
        <v>1862</v>
      </c>
      <c r="E374" s="54">
        <v>43</v>
      </c>
      <c r="F374" s="54">
        <v>18</v>
      </c>
      <c r="G374" s="54">
        <v>5</v>
      </c>
      <c r="H374" s="54">
        <v>1</v>
      </c>
      <c r="I374" s="54">
        <v>0</v>
      </c>
      <c r="J374" s="54">
        <v>3</v>
      </c>
      <c r="K374" s="54">
        <v>0</v>
      </c>
      <c r="L374" s="54">
        <v>1</v>
      </c>
      <c r="M374" s="54">
        <v>0</v>
      </c>
      <c r="N374" s="54">
        <v>0</v>
      </c>
      <c r="O374" s="54">
        <v>0</v>
      </c>
      <c r="P374" s="54">
        <v>1</v>
      </c>
      <c r="Q374" s="54">
        <v>1</v>
      </c>
      <c r="R374" s="54">
        <v>0</v>
      </c>
      <c r="S374" s="54">
        <v>1</v>
      </c>
      <c r="T374" s="54">
        <v>2</v>
      </c>
      <c r="U374" s="54">
        <v>0</v>
      </c>
      <c r="V374" s="54">
        <v>0</v>
      </c>
      <c r="W374" s="54">
        <v>0</v>
      </c>
      <c r="X374" s="54">
        <v>1</v>
      </c>
      <c r="Y374" s="54">
        <v>0</v>
      </c>
      <c r="Z374" s="54">
        <v>1</v>
      </c>
      <c r="AA374" s="54">
        <v>0</v>
      </c>
      <c r="AB374" s="54">
        <v>1</v>
      </c>
      <c r="AC374" s="54">
        <v>1</v>
      </c>
      <c r="AD374" s="54">
        <v>0</v>
      </c>
      <c r="AE374" s="54">
        <v>0</v>
      </c>
      <c r="AF374" s="54">
        <v>0</v>
      </c>
      <c r="AG374" s="54">
        <v>4</v>
      </c>
      <c r="AH374" s="54">
        <v>0</v>
      </c>
      <c r="AI374" s="54">
        <v>2</v>
      </c>
      <c r="AJ374" s="149" t="s">
        <v>526</v>
      </c>
      <c r="AK374" s="54"/>
    </row>
    <row r="375" spans="1:37" ht="15">
      <c r="A375" s="309"/>
      <c r="B375" s="230" t="s">
        <v>803</v>
      </c>
      <c r="C375" s="316"/>
      <c r="D375" s="311"/>
      <c r="E375" s="54">
        <v>26228</v>
      </c>
      <c r="F375" s="54">
        <v>8089</v>
      </c>
      <c r="G375" s="54">
        <v>752</v>
      </c>
      <c r="H375" s="54">
        <v>400</v>
      </c>
      <c r="I375" s="54">
        <v>283</v>
      </c>
      <c r="J375" s="54">
        <v>1057</v>
      </c>
      <c r="K375" s="54">
        <v>165</v>
      </c>
      <c r="L375" s="54">
        <v>673</v>
      </c>
      <c r="M375" s="54">
        <v>759</v>
      </c>
      <c r="N375" s="54">
        <v>193</v>
      </c>
      <c r="O375" s="54">
        <v>237</v>
      </c>
      <c r="P375" s="54">
        <v>2015</v>
      </c>
      <c r="Q375" s="54">
        <v>217</v>
      </c>
      <c r="R375" s="54">
        <v>210</v>
      </c>
      <c r="S375" s="54">
        <v>1196</v>
      </c>
      <c r="T375" s="54">
        <v>329</v>
      </c>
      <c r="U375" s="54">
        <v>1325</v>
      </c>
      <c r="V375" s="54">
        <v>348</v>
      </c>
      <c r="W375" s="54">
        <v>304</v>
      </c>
      <c r="X375" s="54">
        <v>519</v>
      </c>
      <c r="Y375" s="54">
        <v>196</v>
      </c>
      <c r="Z375" s="54">
        <v>1793</v>
      </c>
      <c r="AA375" s="54">
        <v>952</v>
      </c>
      <c r="AB375" s="54">
        <v>507</v>
      </c>
      <c r="AC375" s="54">
        <v>529</v>
      </c>
      <c r="AD375" s="54">
        <v>216</v>
      </c>
      <c r="AE375" s="54">
        <v>18</v>
      </c>
      <c r="AF375" s="54">
        <v>424</v>
      </c>
      <c r="AG375" s="54">
        <v>1641</v>
      </c>
      <c r="AH375" s="54">
        <v>134</v>
      </c>
      <c r="AI375" s="54">
        <v>530</v>
      </c>
      <c r="AJ375" s="149"/>
      <c r="AK375" s="54"/>
    </row>
    <row r="376" spans="1:37" ht="15">
      <c r="A376" s="309"/>
      <c r="B376" s="230" t="s">
        <v>804</v>
      </c>
      <c r="C376" s="317"/>
      <c r="D376" s="312"/>
      <c r="E376" s="155">
        <f>(E374/E375)*1000</f>
        <v>1.6394692694829953</v>
      </c>
      <c r="F376" s="155">
        <f aca="true" t="shared" si="84" ref="F376:AI376">(F374/F375)*1000</f>
        <v>2.2252441587340837</v>
      </c>
      <c r="G376" s="155">
        <f t="shared" si="84"/>
        <v>6.648936170212766</v>
      </c>
      <c r="H376" s="155">
        <f t="shared" si="84"/>
        <v>2.5</v>
      </c>
      <c r="I376" s="155">
        <f t="shared" si="84"/>
        <v>0</v>
      </c>
      <c r="J376" s="155">
        <f t="shared" si="84"/>
        <v>2.838221381267739</v>
      </c>
      <c r="K376" s="155">
        <f t="shared" si="84"/>
        <v>0</v>
      </c>
      <c r="L376" s="155">
        <f t="shared" si="84"/>
        <v>1.4858841010401187</v>
      </c>
      <c r="M376" s="155">
        <f t="shared" si="84"/>
        <v>0</v>
      </c>
      <c r="N376" s="155">
        <f t="shared" si="84"/>
        <v>0</v>
      </c>
      <c r="O376" s="155">
        <f t="shared" si="84"/>
        <v>0</v>
      </c>
      <c r="P376" s="155">
        <f t="shared" si="84"/>
        <v>0.49627791563275436</v>
      </c>
      <c r="Q376" s="155">
        <f t="shared" si="84"/>
        <v>4.608294930875576</v>
      </c>
      <c r="R376" s="155">
        <f t="shared" si="84"/>
        <v>0</v>
      </c>
      <c r="S376" s="155">
        <f t="shared" si="84"/>
        <v>0.8361204013377926</v>
      </c>
      <c r="T376" s="155">
        <f t="shared" si="84"/>
        <v>6.079027355623101</v>
      </c>
      <c r="U376" s="155">
        <f t="shared" si="84"/>
        <v>0</v>
      </c>
      <c r="V376" s="155">
        <f t="shared" si="84"/>
        <v>0</v>
      </c>
      <c r="W376" s="155">
        <f t="shared" si="84"/>
        <v>0</v>
      </c>
      <c r="X376" s="155">
        <f t="shared" si="84"/>
        <v>1.9267822736030829</v>
      </c>
      <c r="Y376" s="155">
        <f t="shared" si="84"/>
        <v>0</v>
      </c>
      <c r="Z376" s="155">
        <f t="shared" si="84"/>
        <v>0.5577244841048522</v>
      </c>
      <c r="AA376" s="155">
        <f t="shared" si="84"/>
        <v>0</v>
      </c>
      <c r="AB376" s="155">
        <f t="shared" si="84"/>
        <v>1.9723865877712032</v>
      </c>
      <c r="AC376" s="155">
        <f t="shared" si="84"/>
        <v>1.890359168241966</v>
      </c>
      <c r="AD376" s="155">
        <f t="shared" si="84"/>
        <v>0</v>
      </c>
      <c r="AE376" s="155">
        <f t="shared" si="84"/>
        <v>0</v>
      </c>
      <c r="AF376" s="155">
        <f t="shared" si="84"/>
        <v>0</v>
      </c>
      <c r="AG376" s="155">
        <f t="shared" si="84"/>
        <v>2.4375380865326024</v>
      </c>
      <c r="AH376" s="155">
        <f t="shared" si="84"/>
        <v>0</v>
      </c>
      <c r="AI376" s="155">
        <f t="shared" si="84"/>
        <v>3.7735849056603774</v>
      </c>
      <c r="AJ376" s="149"/>
      <c r="AK376" s="54"/>
    </row>
    <row r="377" spans="1:37" ht="15">
      <c r="A377" s="309"/>
      <c r="B377" s="230" t="s">
        <v>802</v>
      </c>
      <c r="C377" s="310">
        <v>2009</v>
      </c>
      <c r="D377" s="167"/>
      <c r="E377" s="180">
        <v>110</v>
      </c>
      <c r="F377" s="54">
        <v>32</v>
      </c>
      <c r="G377" s="54">
        <v>1</v>
      </c>
      <c r="H377" s="54">
        <v>3</v>
      </c>
      <c r="I377" s="54">
        <v>2</v>
      </c>
      <c r="J377" s="54">
        <v>15</v>
      </c>
      <c r="K377" s="54">
        <v>0</v>
      </c>
      <c r="L377" s="54">
        <v>0</v>
      </c>
      <c r="M377" s="54">
        <v>7</v>
      </c>
      <c r="N377" s="54">
        <v>2</v>
      </c>
      <c r="O377" s="54">
        <v>2</v>
      </c>
      <c r="P377" s="54">
        <v>1</v>
      </c>
      <c r="Q377" s="54">
        <v>0</v>
      </c>
      <c r="R377" s="54">
        <v>0</v>
      </c>
      <c r="S377" s="54">
        <v>0</v>
      </c>
      <c r="T377" s="54">
        <v>4</v>
      </c>
      <c r="U377" s="54">
        <v>2</v>
      </c>
      <c r="V377" s="54">
        <v>1</v>
      </c>
      <c r="W377" s="54">
        <v>0</v>
      </c>
      <c r="X377" s="54">
        <v>5</v>
      </c>
      <c r="Y377" s="54">
        <v>0</v>
      </c>
      <c r="Z377" s="54">
        <v>5</v>
      </c>
      <c r="AA377" s="54">
        <v>0</v>
      </c>
      <c r="AB377" s="54">
        <v>1</v>
      </c>
      <c r="AC377" s="54">
        <v>1</v>
      </c>
      <c r="AD377" s="54">
        <v>0</v>
      </c>
      <c r="AE377" s="54">
        <v>0</v>
      </c>
      <c r="AF377" s="54">
        <v>0</v>
      </c>
      <c r="AG377" s="54">
        <v>14</v>
      </c>
      <c r="AH377" s="54">
        <v>0</v>
      </c>
      <c r="AI377" s="54">
        <v>12</v>
      </c>
      <c r="AJ377" s="149" t="s">
        <v>526</v>
      </c>
      <c r="AK377" s="54"/>
    </row>
    <row r="378" spans="1:37" ht="30">
      <c r="A378" s="309"/>
      <c r="B378" s="230" t="s">
        <v>803</v>
      </c>
      <c r="C378" s="313"/>
      <c r="D378" s="166"/>
      <c r="E378" s="54">
        <v>25620</v>
      </c>
      <c r="F378" s="54">
        <v>7760</v>
      </c>
      <c r="G378" s="54">
        <v>684</v>
      </c>
      <c r="H378" s="54">
        <v>362</v>
      </c>
      <c r="I378" s="54">
        <v>267</v>
      </c>
      <c r="J378" s="54">
        <v>1355</v>
      </c>
      <c r="K378" s="54">
        <v>173</v>
      </c>
      <c r="L378" s="54">
        <v>730</v>
      </c>
      <c r="M378" s="54">
        <v>693</v>
      </c>
      <c r="N378" s="54">
        <v>197</v>
      </c>
      <c r="O378" s="54">
        <v>259</v>
      </c>
      <c r="P378" s="54">
        <v>1959</v>
      </c>
      <c r="Q378" s="54">
        <v>196</v>
      </c>
      <c r="R378" s="54">
        <v>208</v>
      </c>
      <c r="S378" s="54">
        <v>1130</v>
      </c>
      <c r="T378" s="54">
        <v>354</v>
      </c>
      <c r="U378" s="54">
        <v>1261</v>
      </c>
      <c r="V378" s="54">
        <v>403</v>
      </c>
      <c r="W378" s="54">
        <v>315</v>
      </c>
      <c r="X378" s="54">
        <v>506</v>
      </c>
      <c r="Y378" s="54">
        <v>184</v>
      </c>
      <c r="Z378" s="54">
        <v>1702</v>
      </c>
      <c r="AA378" s="54">
        <v>1027</v>
      </c>
      <c r="AB378" s="54">
        <v>478</v>
      </c>
      <c r="AC378" s="54">
        <v>491</v>
      </c>
      <c r="AD378" s="54">
        <v>202</v>
      </c>
      <c r="AE378" s="54">
        <v>14</v>
      </c>
      <c r="AF378" s="54">
        <v>356</v>
      </c>
      <c r="AG378" s="54">
        <v>1483</v>
      </c>
      <c r="AH378" s="54">
        <v>63</v>
      </c>
      <c r="AI378" s="54">
        <v>534</v>
      </c>
      <c r="AJ378" s="149" t="s">
        <v>553</v>
      </c>
      <c r="AK378" s="54"/>
    </row>
    <row r="379" spans="1:37" ht="15">
      <c r="A379" s="309"/>
      <c r="B379" s="230" t="s">
        <v>804</v>
      </c>
      <c r="C379" s="314"/>
      <c r="D379" s="168"/>
      <c r="E379" s="155">
        <f>(E377/E378)*1000</f>
        <v>4.29352068696331</v>
      </c>
      <c r="F379" s="155">
        <f aca="true" t="shared" si="85" ref="F379:AI379">(F377/F378)*1000</f>
        <v>4.123711340206186</v>
      </c>
      <c r="G379" s="155">
        <f t="shared" si="85"/>
        <v>1.461988304093567</v>
      </c>
      <c r="H379" s="155">
        <f t="shared" si="85"/>
        <v>8.287292817679557</v>
      </c>
      <c r="I379" s="155">
        <f t="shared" si="85"/>
        <v>7.49063670411985</v>
      </c>
      <c r="J379" s="155">
        <f t="shared" si="85"/>
        <v>11.07011070110701</v>
      </c>
      <c r="K379" s="155">
        <f t="shared" si="85"/>
        <v>0</v>
      </c>
      <c r="L379" s="155">
        <f t="shared" si="85"/>
        <v>0</v>
      </c>
      <c r="M379" s="155">
        <f t="shared" si="85"/>
        <v>10.101010101010102</v>
      </c>
      <c r="N379" s="155">
        <f t="shared" si="85"/>
        <v>10.15228426395939</v>
      </c>
      <c r="O379" s="155">
        <f t="shared" si="85"/>
        <v>7.722007722007723</v>
      </c>
      <c r="P379" s="155">
        <f t="shared" si="85"/>
        <v>0.5104645227156713</v>
      </c>
      <c r="Q379" s="155">
        <f t="shared" si="85"/>
        <v>0</v>
      </c>
      <c r="R379" s="155">
        <f t="shared" si="85"/>
        <v>0</v>
      </c>
      <c r="S379" s="155">
        <f t="shared" si="85"/>
        <v>0</v>
      </c>
      <c r="T379" s="155">
        <f t="shared" si="85"/>
        <v>11.299435028248588</v>
      </c>
      <c r="U379" s="155">
        <f t="shared" si="85"/>
        <v>1.5860428231562251</v>
      </c>
      <c r="V379" s="155">
        <f t="shared" si="85"/>
        <v>2.4813895781637716</v>
      </c>
      <c r="W379" s="155">
        <f t="shared" si="85"/>
        <v>0</v>
      </c>
      <c r="X379" s="155">
        <f t="shared" si="85"/>
        <v>9.881422924901186</v>
      </c>
      <c r="Y379" s="155">
        <f t="shared" si="85"/>
        <v>0</v>
      </c>
      <c r="Z379" s="155">
        <f t="shared" si="85"/>
        <v>2.937720329024677</v>
      </c>
      <c r="AA379" s="155">
        <f t="shared" si="85"/>
        <v>0</v>
      </c>
      <c r="AB379" s="155">
        <f t="shared" si="85"/>
        <v>2.092050209205021</v>
      </c>
      <c r="AC379" s="155">
        <f t="shared" si="85"/>
        <v>2.0366598778004072</v>
      </c>
      <c r="AD379" s="155">
        <f t="shared" si="85"/>
        <v>0</v>
      </c>
      <c r="AE379" s="155">
        <f t="shared" si="85"/>
        <v>0</v>
      </c>
      <c r="AF379" s="155">
        <f t="shared" si="85"/>
        <v>0</v>
      </c>
      <c r="AG379" s="155">
        <f t="shared" si="85"/>
        <v>9.440323668240055</v>
      </c>
      <c r="AH379" s="155">
        <f t="shared" si="85"/>
        <v>0</v>
      </c>
      <c r="AI379" s="155">
        <f t="shared" si="85"/>
        <v>22.47191011235955</v>
      </c>
      <c r="AJ379" s="149"/>
      <c r="AK379" s="54"/>
    </row>
    <row r="380" spans="1:37" ht="15">
      <c r="A380" s="309"/>
      <c r="B380" s="230" t="s">
        <v>802</v>
      </c>
      <c r="C380" s="315">
        <v>2010</v>
      </c>
      <c r="D380" s="169"/>
      <c r="E380" s="180">
        <v>101</v>
      </c>
      <c r="F380" s="54">
        <v>30</v>
      </c>
      <c r="G380" s="54">
        <v>2</v>
      </c>
      <c r="H380" s="54">
        <v>2</v>
      </c>
      <c r="I380" s="54">
        <v>2</v>
      </c>
      <c r="J380" s="54">
        <v>8</v>
      </c>
      <c r="K380" s="54">
        <v>0</v>
      </c>
      <c r="L380" s="54">
        <v>3</v>
      </c>
      <c r="M380" s="54">
        <v>6</v>
      </c>
      <c r="N380" s="54">
        <v>1</v>
      </c>
      <c r="O380" s="54">
        <v>1</v>
      </c>
      <c r="P380" s="54">
        <v>2</v>
      </c>
      <c r="Q380" s="54">
        <v>0</v>
      </c>
      <c r="R380" s="54">
        <v>1</v>
      </c>
      <c r="S380" s="54">
        <v>2</v>
      </c>
      <c r="T380" s="54">
        <v>0</v>
      </c>
      <c r="U380" s="54">
        <v>7</v>
      </c>
      <c r="V380" s="54">
        <v>3</v>
      </c>
      <c r="W380" s="54">
        <v>1</v>
      </c>
      <c r="X380" s="54">
        <v>3</v>
      </c>
      <c r="Y380" s="54">
        <v>0</v>
      </c>
      <c r="Z380" s="54">
        <v>3</v>
      </c>
      <c r="AA380" s="54">
        <v>0</v>
      </c>
      <c r="AB380" s="54">
        <v>2</v>
      </c>
      <c r="AC380" s="54">
        <v>0</v>
      </c>
      <c r="AD380" s="54">
        <v>1</v>
      </c>
      <c r="AE380" s="54">
        <v>1</v>
      </c>
      <c r="AF380" s="54">
        <v>1</v>
      </c>
      <c r="AG380" s="54">
        <v>11</v>
      </c>
      <c r="AH380" s="54">
        <v>0</v>
      </c>
      <c r="AI380" s="54">
        <v>8</v>
      </c>
      <c r="AJ380" s="149" t="s">
        <v>526</v>
      </c>
      <c r="AK380" s="54"/>
    </row>
    <row r="381" spans="1:37" ht="15">
      <c r="A381" s="309"/>
      <c r="B381" s="230" t="s">
        <v>803</v>
      </c>
      <c r="C381" s="316"/>
      <c r="D381" s="171"/>
      <c r="E381" s="160">
        <v>26288</v>
      </c>
      <c r="F381" s="54">
        <v>6079</v>
      </c>
      <c r="G381" s="54">
        <v>268</v>
      </c>
      <c r="H381" s="54">
        <v>180</v>
      </c>
      <c r="I381" s="54">
        <v>176</v>
      </c>
      <c r="J381" s="54">
        <v>643</v>
      </c>
      <c r="K381" s="54">
        <v>74</v>
      </c>
      <c r="L381" s="54">
        <v>299</v>
      </c>
      <c r="M381" s="54">
        <v>409</v>
      </c>
      <c r="N381" s="54">
        <v>70</v>
      </c>
      <c r="O381" s="54">
        <v>137</v>
      </c>
      <c r="P381" s="54">
        <v>795</v>
      </c>
      <c r="Q381" s="54">
        <v>133</v>
      </c>
      <c r="R381" s="54">
        <v>74</v>
      </c>
      <c r="S381" s="54">
        <v>502</v>
      </c>
      <c r="T381" s="54">
        <v>138</v>
      </c>
      <c r="U381" s="54">
        <v>569</v>
      </c>
      <c r="V381" s="54">
        <v>186</v>
      </c>
      <c r="W381" s="54">
        <v>164</v>
      </c>
      <c r="X381" s="54">
        <v>160</v>
      </c>
      <c r="Y381" s="54">
        <v>87</v>
      </c>
      <c r="Z381" s="54">
        <v>764</v>
      </c>
      <c r="AA381" s="54">
        <v>353</v>
      </c>
      <c r="AB381" s="54">
        <v>157</v>
      </c>
      <c r="AC381" s="54">
        <v>206</v>
      </c>
      <c r="AD381" s="54">
        <v>113</v>
      </c>
      <c r="AE381" s="54">
        <v>1</v>
      </c>
      <c r="AF381" s="54">
        <v>211</v>
      </c>
      <c r="AG381" s="54">
        <v>889</v>
      </c>
      <c r="AH381" s="54">
        <v>259</v>
      </c>
      <c r="AI381" s="54">
        <v>319</v>
      </c>
      <c r="AJ381" s="149"/>
      <c r="AK381" s="54" t="s">
        <v>554</v>
      </c>
    </row>
    <row r="382" spans="1:37" ht="15">
      <c r="A382" s="309"/>
      <c r="B382" s="230" t="s">
        <v>804</v>
      </c>
      <c r="C382" s="317"/>
      <c r="D382" s="172"/>
      <c r="E382" s="155">
        <f>(E380/E381)*1000</f>
        <v>3.8420572124163117</v>
      </c>
      <c r="F382" s="155">
        <f aca="true" t="shared" si="86" ref="F382:AI382">(F380/F381)*1000</f>
        <v>4.935022207599935</v>
      </c>
      <c r="G382" s="155">
        <f t="shared" si="86"/>
        <v>7.462686567164179</v>
      </c>
      <c r="H382" s="155">
        <f t="shared" si="86"/>
        <v>11.11111111111111</v>
      </c>
      <c r="I382" s="155">
        <f t="shared" si="86"/>
        <v>11.363636363636363</v>
      </c>
      <c r="J382" s="155">
        <f t="shared" si="86"/>
        <v>12.441679626749611</v>
      </c>
      <c r="K382" s="155">
        <f t="shared" si="86"/>
        <v>0</v>
      </c>
      <c r="L382" s="155">
        <f t="shared" si="86"/>
        <v>10.033444816053512</v>
      </c>
      <c r="M382" s="155">
        <f t="shared" si="86"/>
        <v>14.669926650366747</v>
      </c>
      <c r="N382" s="155">
        <f t="shared" si="86"/>
        <v>14.285714285714285</v>
      </c>
      <c r="O382" s="155">
        <f t="shared" si="86"/>
        <v>7.299270072992701</v>
      </c>
      <c r="P382" s="155">
        <f t="shared" si="86"/>
        <v>2.5157232704402515</v>
      </c>
      <c r="Q382" s="155">
        <f t="shared" si="86"/>
        <v>0</v>
      </c>
      <c r="R382" s="155">
        <f t="shared" si="86"/>
        <v>13.513513513513514</v>
      </c>
      <c r="S382" s="155">
        <f t="shared" si="86"/>
        <v>3.9840637450199203</v>
      </c>
      <c r="T382" s="155">
        <f t="shared" si="86"/>
        <v>0</v>
      </c>
      <c r="U382" s="155">
        <f t="shared" si="86"/>
        <v>12.302284710017574</v>
      </c>
      <c r="V382" s="155">
        <f t="shared" si="86"/>
        <v>16.129032258064516</v>
      </c>
      <c r="W382" s="155">
        <f t="shared" si="86"/>
        <v>6.097560975609756</v>
      </c>
      <c r="X382" s="155">
        <f t="shared" si="86"/>
        <v>18.75</v>
      </c>
      <c r="Y382" s="155">
        <f t="shared" si="86"/>
        <v>0</v>
      </c>
      <c r="Z382" s="155">
        <f t="shared" si="86"/>
        <v>3.926701570680628</v>
      </c>
      <c r="AA382" s="155">
        <f t="shared" si="86"/>
        <v>0</v>
      </c>
      <c r="AB382" s="155">
        <f t="shared" si="86"/>
        <v>12.738853503184714</v>
      </c>
      <c r="AC382" s="155">
        <f t="shared" si="86"/>
        <v>0</v>
      </c>
      <c r="AD382" s="155">
        <f t="shared" si="86"/>
        <v>8.849557522123893</v>
      </c>
      <c r="AE382" s="155">
        <f t="shared" si="86"/>
        <v>1000</v>
      </c>
      <c r="AF382" s="155">
        <f t="shared" si="86"/>
        <v>4.739336492890995</v>
      </c>
      <c r="AG382" s="155">
        <f t="shared" si="86"/>
        <v>12.373453318335208</v>
      </c>
      <c r="AH382" s="155">
        <f t="shared" si="86"/>
        <v>0</v>
      </c>
      <c r="AI382" s="155">
        <f t="shared" si="86"/>
        <v>25.078369905956112</v>
      </c>
      <c r="AJ382" s="149"/>
      <c r="AK382" s="54"/>
    </row>
    <row r="383" spans="1:37" ht="114.75">
      <c r="A383" s="308" t="s">
        <v>805</v>
      </c>
      <c r="B383" s="170" t="s">
        <v>131</v>
      </c>
      <c r="C383" s="300">
        <v>2005</v>
      </c>
      <c r="D383" s="182"/>
      <c r="E383" s="162" t="s">
        <v>555</v>
      </c>
      <c r="F383" s="162" t="s">
        <v>555</v>
      </c>
      <c r="G383" s="162" t="s">
        <v>555</v>
      </c>
      <c r="H383" s="162" t="s">
        <v>556</v>
      </c>
      <c r="I383" s="162" t="s">
        <v>557</v>
      </c>
      <c r="J383" s="162" t="s">
        <v>558</v>
      </c>
      <c r="K383" s="162" t="s">
        <v>559</v>
      </c>
      <c r="L383" s="162" t="s">
        <v>555</v>
      </c>
      <c r="M383" s="162" t="s">
        <v>560</v>
      </c>
      <c r="N383" s="232" t="s">
        <v>561</v>
      </c>
      <c r="O383" s="162" t="s">
        <v>557</v>
      </c>
      <c r="P383" s="162" t="s">
        <v>555</v>
      </c>
      <c r="Q383" s="162" t="s">
        <v>555</v>
      </c>
      <c r="R383" s="162" t="s">
        <v>560</v>
      </c>
      <c r="S383" s="162" t="s">
        <v>562</v>
      </c>
      <c r="T383" s="162" t="s">
        <v>560</v>
      </c>
      <c r="U383" s="162" t="s">
        <v>563</v>
      </c>
      <c r="V383" s="162" t="s">
        <v>555</v>
      </c>
      <c r="W383" s="162" t="s">
        <v>564</v>
      </c>
      <c r="X383" s="162" t="s">
        <v>565</v>
      </c>
      <c r="Y383" s="162" t="s">
        <v>566</v>
      </c>
      <c r="Z383" s="162" t="s">
        <v>555</v>
      </c>
      <c r="AA383" s="162" t="s">
        <v>563</v>
      </c>
      <c r="AB383" s="162" t="s">
        <v>555</v>
      </c>
      <c r="AC383" s="162" t="s">
        <v>566</v>
      </c>
      <c r="AD383" s="162" t="s">
        <v>555</v>
      </c>
      <c r="AE383" s="162" t="s">
        <v>232</v>
      </c>
      <c r="AF383" s="162" t="s">
        <v>559</v>
      </c>
      <c r="AG383" s="162" t="s">
        <v>567</v>
      </c>
      <c r="AH383" s="162" t="s">
        <v>232</v>
      </c>
      <c r="AI383" s="162" t="s">
        <v>555</v>
      </c>
      <c r="AJ383" s="162" t="s">
        <v>549</v>
      </c>
      <c r="AK383" s="162" t="s">
        <v>568</v>
      </c>
    </row>
    <row r="384" spans="1:37" ht="15">
      <c r="A384" s="308"/>
      <c r="B384" s="170" t="s">
        <v>756</v>
      </c>
      <c r="C384" s="300"/>
      <c r="D384" s="182"/>
      <c r="E384" s="164">
        <v>2290</v>
      </c>
      <c r="F384" s="162">
        <v>1789</v>
      </c>
      <c r="G384" s="162">
        <v>6</v>
      </c>
      <c r="H384" s="162">
        <v>1</v>
      </c>
      <c r="I384" s="162">
        <v>219</v>
      </c>
      <c r="J384" s="162">
        <v>6</v>
      </c>
      <c r="K384" s="162">
        <v>1</v>
      </c>
      <c r="L384" s="162">
        <v>3</v>
      </c>
      <c r="M384" s="162">
        <v>27</v>
      </c>
      <c r="N384" s="232">
        <v>1</v>
      </c>
      <c r="O384" s="162">
        <v>121</v>
      </c>
      <c r="P384" s="162">
        <v>44</v>
      </c>
      <c r="Q384" s="162">
        <v>29</v>
      </c>
      <c r="R384" s="162">
        <v>1</v>
      </c>
      <c r="S384" s="162">
        <v>1</v>
      </c>
      <c r="T384" s="162">
        <v>6</v>
      </c>
      <c r="U384" s="162">
        <v>2</v>
      </c>
      <c r="V384" s="162">
        <v>68</v>
      </c>
      <c r="W384" s="162">
        <v>0</v>
      </c>
      <c r="X384" s="162">
        <v>2</v>
      </c>
      <c r="Y384" s="162">
        <v>35</v>
      </c>
      <c r="Z384" s="162">
        <v>31</v>
      </c>
      <c r="AA384" s="162">
        <v>1</v>
      </c>
      <c r="AB384" s="162">
        <v>1</v>
      </c>
      <c r="AC384" s="162">
        <v>1</v>
      </c>
      <c r="AD384" s="162">
        <v>3</v>
      </c>
      <c r="AE384" s="162" t="s">
        <v>232</v>
      </c>
      <c r="AF384" s="162">
        <v>4</v>
      </c>
      <c r="AG384" s="162">
        <v>1</v>
      </c>
      <c r="AH384" s="162" t="s">
        <v>232</v>
      </c>
      <c r="AI384" s="162">
        <v>147</v>
      </c>
      <c r="AJ384" s="162"/>
      <c r="AK384" s="162"/>
    </row>
    <row r="385" spans="1:37" ht="76.5">
      <c r="A385" s="308"/>
      <c r="B385" s="170" t="s">
        <v>132</v>
      </c>
      <c r="C385" s="300"/>
      <c r="D385" s="182"/>
      <c r="E385" s="162" t="s">
        <v>560</v>
      </c>
      <c r="F385" s="162" t="s">
        <v>560</v>
      </c>
      <c r="G385" s="162" t="s">
        <v>565</v>
      </c>
      <c r="H385" s="162" t="s">
        <v>232</v>
      </c>
      <c r="I385" s="162" t="s">
        <v>569</v>
      </c>
      <c r="J385" s="162" t="s">
        <v>570</v>
      </c>
      <c r="K385" s="162" t="s">
        <v>557</v>
      </c>
      <c r="L385" s="162" t="s">
        <v>566</v>
      </c>
      <c r="M385" s="162" t="s">
        <v>571</v>
      </c>
      <c r="N385" s="232" t="s">
        <v>572</v>
      </c>
      <c r="O385" s="162" t="s">
        <v>807</v>
      </c>
      <c r="P385" s="162" t="s">
        <v>566</v>
      </c>
      <c r="Q385" s="162" t="s">
        <v>574</v>
      </c>
      <c r="R385" s="162" t="s">
        <v>575</v>
      </c>
      <c r="S385" s="162" t="s">
        <v>576</v>
      </c>
      <c r="T385" s="162" t="s">
        <v>555</v>
      </c>
      <c r="U385" s="162" t="s">
        <v>555</v>
      </c>
      <c r="V385" s="162" t="s">
        <v>557</v>
      </c>
      <c r="W385" s="162" t="s">
        <v>577</v>
      </c>
      <c r="X385" s="162" t="s">
        <v>578</v>
      </c>
      <c r="Y385" s="162" t="s">
        <v>555</v>
      </c>
      <c r="Z385" s="162" t="s">
        <v>579</v>
      </c>
      <c r="AA385" s="162" t="s">
        <v>580</v>
      </c>
      <c r="AB385" s="162" t="s">
        <v>563</v>
      </c>
      <c r="AC385" s="162" t="s">
        <v>577</v>
      </c>
      <c r="AD385" s="162" t="s">
        <v>557</v>
      </c>
      <c r="AE385" s="162" t="s">
        <v>232</v>
      </c>
      <c r="AF385" s="162" t="s">
        <v>571</v>
      </c>
      <c r="AG385" s="162" t="s">
        <v>577</v>
      </c>
      <c r="AH385" s="162" t="s">
        <v>232</v>
      </c>
      <c r="AI385" s="162" t="s">
        <v>574</v>
      </c>
      <c r="AJ385" s="162" t="s">
        <v>549</v>
      </c>
      <c r="AK385" s="162"/>
    </row>
    <row r="386" spans="1:37" ht="15">
      <c r="A386" s="308"/>
      <c r="B386" s="170" t="s">
        <v>757</v>
      </c>
      <c r="C386" s="300"/>
      <c r="D386" s="182"/>
      <c r="E386" s="164">
        <v>1504</v>
      </c>
      <c r="F386" s="162">
        <v>1440</v>
      </c>
      <c r="G386" s="162">
        <v>5</v>
      </c>
      <c r="H386" s="162" t="s">
        <v>232</v>
      </c>
      <c r="I386" s="162">
        <v>179</v>
      </c>
      <c r="J386" s="162">
        <v>6</v>
      </c>
      <c r="K386" s="162">
        <v>1</v>
      </c>
      <c r="L386" s="162">
        <v>2</v>
      </c>
      <c r="M386" s="162">
        <v>22</v>
      </c>
      <c r="N386" s="232">
        <v>1</v>
      </c>
      <c r="O386" s="162">
        <v>28</v>
      </c>
      <c r="P386" s="162">
        <v>35</v>
      </c>
      <c r="Q386" s="162">
        <v>19</v>
      </c>
      <c r="R386" s="162">
        <v>1</v>
      </c>
      <c r="S386" s="162">
        <v>1</v>
      </c>
      <c r="T386" s="162">
        <v>3</v>
      </c>
      <c r="U386" s="162">
        <v>1</v>
      </c>
      <c r="V386" s="162">
        <v>55</v>
      </c>
      <c r="W386" s="162">
        <v>0</v>
      </c>
      <c r="X386" s="162">
        <v>1</v>
      </c>
      <c r="Y386" s="162">
        <v>18</v>
      </c>
      <c r="Z386" s="162">
        <v>19</v>
      </c>
      <c r="AA386" s="162">
        <v>1</v>
      </c>
      <c r="AB386" s="162">
        <v>1</v>
      </c>
      <c r="AC386" s="162">
        <v>0</v>
      </c>
      <c r="AD386" s="162">
        <v>2</v>
      </c>
      <c r="AE386" s="162" t="s">
        <v>232</v>
      </c>
      <c r="AF386" s="162">
        <v>3</v>
      </c>
      <c r="AG386" s="162">
        <v>0</v>
      </c>
      <c r="AH386" s="162" t="s">
        <v>232</v>
      </c>
      <c r="AI386" s="162">
        <v>86</v>
      </c>
      <c r="AJ386" s="162"/>
      <c r="AK386" s="162"/>
    </row>
    <row r="387" spans="1:37" ht="76.5">
      <c r="A387" s="308"/>
      <c r="B387" s="170" t="s">
        <v>133</v>
      </c>
      <c r="C387" s="300"/>
      <c r="D387" s="182"/>
      <c r="E387" s="162" t="s">
        <v>566</v>
      </c>
      <c r="F387" s="162" t="s">
        <v>566</v>
      </c>
      <c r="G387" s="162" t="s">
        <v>581</v>
      </c>
      <c r="H387" s="162" t="s">
        <v>232</v>
      </c>
      <c r="I387" s="162" t="s">
        <v>555</v>
      </c>
      <c r="J387" s="162" t="s">
        <v>582</v>
      </c>
      <c r="K387" s="162" t="s">
        <v>565</v>
      </c>
      <c r="L387" s="162" t="s">
        <v>583</v>
      </c>
      <c r="M387" s="162" t="s">
        <v>566</v>
      </c>
      <c r="N387" s="199" t="s">
        <v>584</v>
      </c>
      <c r="O387" s="162" t="s">
        <v>574</v>
      </c>
      <c r="P387" s="162" t="s">
        <v>583</v>
      </c>
      <c r="Q387" s="162" t="s">
        <v>566</v>
      </c>
      <c r="R387" s="162" t="s">
        <v>577</v>
      </c>
      <c r="S387" s="162" t="s">
        <v>577</v>
      </c>
      <c r="T387" s="162" t="s">
        <v>566</v>
      </c>
      <c r="U387" s="162" t="s">
        <v>585</v>
      </c>
      <c r="V387" s="162" t="s">
        <v>581</v>
      </c>
      <c r="W387" s="162" t="s">
        <v>577</v>
      </c>
      <c r="X387" s="162" t="s">
        <v>586</v>
      </c>
      <c r="Y387" s="162" t="s">
        <v>583</v>
      </c>
      <c r="Z387" s="162" t="s">
        <v>566</v>
      </c>
      <c r="AA387" s="162" t="s">
        <v>560</v>
      </c>
      <c r="AB387" s="162" t="s">
        <v>574</v>
      </c>
      <c r="AC387" s="162" t="s">
        <v>577</v>
      </c>
      <c r="AD387" s="162" t="s">
        <v>587</v>
      </c>
      <c r="AE387" s="162" t="s">
        <v>232</v>
      </c>
      <c r="AF387" s="162" t="s">
        <v>579</v>
      </c>
      <c r="AG387" s="162" t="s">
        <v>577</v>
      </c>
      <c r="AH387" s="162" t="s">
        <v>232</v>
      </c>
      <c r="AI387" s="162" t="s">
        <v>588</v>
      </c>
      <c r="AJ387" s="162" t="s">
        <v>549</v>
      </c>
      <c r="AK387" s="162"/>
    </row>
    <row r="388" spans="1:37" ht="15">
      <c r="A388" s="308"/>
      <c r="B388" s="170" t="s">
        <v>758</v>
      </c>
      <c r="C388" s="300"/>
      <c r="D388" s="182"/>
      <c r="E388" s="164">
        <v>1085</v>
      </c>
      <c r="F388" s="162">
        <v>957</v>
      </c>
      <c r="G388" s="162">
        <v>5</v>
      </c>
      <c r="H388" s="162" t="s">
        <v>232</v>
      </c>
      <c r="I388" s="162">
        <v>147</v>
      </c>
      <c r="J388" s="162">
        <v>6</v>
      </c>
      <c r="K388" s="162">
        <v>1</v>
      </c>
      <c r="L388" s="162">
        <v>2</v>
      </c>
      <c r="M388" s="162">
        <v>20</v>
      </c>
      <c r="N388" s="199">
        <v>1</v>
      </c>
      <c r="O388" s="162">
        <v>13</v>
      </c>
      <c r="P388" s="162">
        <v>17</v>
      </c>
      <c r="Q388" s="162">
        <v>19</v>
      </c>
      <c r="R388" s="162">
        <v>0</v>
      </c>
      <c r="S388" s="162">
        <v>0</v>
      </c>
      <c r="T388" s="162">
        <v>2</v>
      </c>
      <c r="U388" s="162">
        <v>1</v>
      </c>
      <c r="V388" s="162">
        <v>26</v>
      </c>
      <c r="W388" s="162">
        <v>0</v>
      </c>
      <c r="X388" s="162">
        <v>1</v>
      </c>
      <c r="Y388" s="162">
        <v>11</v>
      </c>
      <c r="Z388" s="162">
        <v>15</v>
      </c>
      <c r="AA388" s="162">
        <v>1</v>
      </c>
      <c r="AB388" s="162">
        <v>1</v>
      </c>
      <c r="AC388" s="162">
        <v>0</v>
      </c>
      <c r="AD388" s="162">
        <v>1</v>
      </c>
      <c r="AE388" s="162" t="s">
        <v>232</v>
      </c>
      <c r="AF388" s="162">
        <v>2</v>
      </c>
      <c r="AG388" s="162">
        <v>0</v>
      </c>
      <c r="AH388" s="162" t="s">
        <v>232</v>
      </c>
      <c r="AI388" s="162">
        <v>41</v>
      </c>
      <c r="AJ388" s="162"/>
      <c r="AK388" s="162"/>
    </row>
    <row r="389" spans="1:37" ht="76.5">
      <c r="A389" s="308"/>
      <c r="B389" s="170" t="s">
        <v>134</v>
      </c>
      <c r="C389" s="300"/>
      <c r="D389" s="182"/>
      <c r="E389" s="162" t="s">
        <v>557</v>
      </c>
      <c r="F389" s="162" t="s">
        <v>574</v>
      </c>
      <c r="G389" s="162" t="s">
        <v>560</v>
      </c>
      <c r="H389" s="162" t="s">
        <v>232</v>
      </c>
      <c r="I389" s="162" t="s">
        <v>574</v>
      </c>
      <c r="J389" s="162" t="s">
        <v>589</v>
      </c>
      <c r="K389" s="162" t="s">
        <v>590</v>
      </c>
      <c r="L389" s="162" t="s">
        <v>591</v>
      </c>
      <c r="M389" s="162" t="s">
        <v>581</v>
      </c>
      <c r="N389" s="232" t="s">
        <v>566</v>
      </c>
      <c r="O389" s="162" t="s">
        <v>556</v>
      </c>
      <c r="P389" s="162" t="s">
        <v>559</v>
      </c>
      <c r="Q389" s="162" t="s">
        <v>583</v>
      </c>
      <c r="R389" s="162" t="s">
        <v>577</v>
      </c>
      <c r="S389" s="162" t="s">
        <v>577</v>
      </c>
      <c r="T389" s="162" t="s">
        <v>592</v>
      </c>
      <c r="U389" s="162" t="s">
        <v>593</v>
      </c>
      <c r="V389" s="162" t="s">
        <v>566</v>
      </c>
      <c r="W389" s="162" t="s">
        <v>577</v>
      </c>
      <c r="X389" s="162" t="s">
        <v>566</v>
      </c>
      <c r="Y389" s="162" t="s">
        <v>560</v>
      </c>
      <c r="Z389" s="162" t="s">
        <v>594</v>
      </c>
      <c r="AA389" s="162" t="s">
        <v>571</v>
      </c>
      <c r="AB389" s="162" t="s">
        <v>578</v>
      </c>
      <c r="AC389" s="162" t="s">
        <v>577</v>
      </c>
      <c r="AD389" s="162" t="s">
        <v>595</v>
      </c>
      <c r="AE389" s="162" t="s">
        <v>232</v>
      </c>
      <c r="AF389" s="162" t="s">
        <v>574</v>
      </c>
      <c r="AG389" s="162" t="s">
        <v>577</v>
      </c>
      <c r="AH389" s="162" t="s">
        <v>232</v>
      </c>
      <c r="AI389" s="162" t="s">
        <v>596</v>
      </c>
      <c r="AJ389" s="162" t="s">
        <v>549</v>
      </c>
      <c r="AK389" s="162"/>
    </row>
    <row r="390" spans="1:37" ht="15">
      <c r="A390" s="308"/>
      <c r="B390" s="170" t="s">
        <v>759</v>
      </c>
      <c r="C390" s="300"/>
      <c r="D390" s="182"/>
      <c r="E390" s="164">
        <v>673</v>
      </c>
      <c r="F390" s="162">
        <v>388</v>
      </c>
      <c r="G390" s="162">
        <v>5</v>
      </c>
      <c r="H390" s="162" t="s">
        <v>232</v>
      </c>
      <c r="I390" s="162">
        <v>73</v>
      </c>
      <c r="J390" s="162">
        <v>6</v>
      </c>
      <c r="K390" s="162">
        <v>1</v>
      </c>
      <c r="L390" s="162">
        <v>1</v>
      </c>
      <c r="M390" s="162">
        <v>18</v>
      </c>
      <c r="N390" s="232">
        <v>1</v>
      </c>
      <c r="O390" s="162">
        <v>9</v>
      </c>
      <c r="P390" s="162">
        <v>14</v>
      </c>
      <c r="Q390" s="162">
        <v>16</v>
      </c>
      <c r="R390" s="162">
        <v>0</v>
      </c>
      <c r="S390" s="162">
        <v>0</v>
      </c>
      <c r="T390" s="162">
        <v>2</v>
      </c>
      <c r="U390" s="162">
        <v>1</v>
      </c>
      <c r="V390" s="162">
        <v>18</v>
      </c>
      <c r="W390" s="162">
        <v>0</v>
      </c>
      <c r="X390" s="162">
        <v>1</v>
      </c>
      <c r="Y390" s="162">
        <v>5</v>
      </c>
      <c r="Z390" s="162">
        <v>9</v>
      </c>
      <c r="AA390" s="162">
        <v>1</v>
      </c>
      <c r="AB390" s="162">
        <v>1</v>
      </c>
      <c r="AC390" s="162">
        <v>0</v>
      </c>
      <c r="AD390" s="162">
        <v>1</v>
      </c>
      <c r="AE390" s="162" t="s">
        <v>232</v>
      </c>
      <c r="AF390" s="162">
        <v>1</v>
      </c>
      <c r="AG390" s="162">
        <v>0</v>
      </c>
      <c r="AH390" s="162" t="s">
        <v>232</v>
      </c>
      <c r="AI390" s="162">
        <v>14</v>
      </c>
      <c r="AJ390" s="162"/>
      <c r="AK390" s="162"/>
    </row>
    <row r="391" spans="1:37" ht="63.75">
      <c r="A391" s="308"/>
      <c r="B391" s="170" t="s">
        <v>135</v>
      </c>
      <c r="C391" s="300"/>
      <c r="D391" s="182"/>
      <c r="E391" s="162" t="s">
        <v>574</v>
      </c>
      <c r="F391" s="162" t="s">
        <v>557</v>
      </c>
      <c r="G391" s="162" t="s">
        <v>559</v>
      </c>
      <c r="H391" s="162" t="s">
        <v>232</v>
      </c>
      <c r="I391" s="162" t="s">
        <v>583</v>
      </c>
      <c r="J391" s="162" t="s">
        <v>597</v>
      </c>
      <c r="K391" s="162" t="s">
        <v>581</v>
      </c>
      <c r="L391" s="162" t="s">
        <v>574</v>
      </c>
      <c r="M391" s="162" t="s">
        <v>593</v>
      </c>
      <c r="N391" s="200" t="s">
        <v>583</v>
      </c>
      <c r="O391" s="162" t="s">
        <v>598</v>
      </c>
      <c r="P391" s="162" t="s">
        <v>579</v>
      </c>
      <c r="Q391" s="162" t="s">
        <v>560</v>
      </c>
      <c r="R391" s="162" t="s">
        <v>577</v>
      </c>
      <c r="S391" s="162" t="s">
        <v>577</v>
      </c>
      <c r="T391" s="162" t="s">
        <v>599</v>
      </c>
      <c r="U391" s="162" t="s">
        <v>577</v>
      </c>
      <c r="V391" s="162" t="s">
        <v>592</v>
      </c>
      <c r="W391" s="162" t="s">
        <v>577</v>
      </c>
      <c r="X391" s="162" t="s">
        <v>590</v>
      </c>
      <c r="Y391" s="162" t="s">
        <v>559</v>
      </c>
      <c r="Z391" s="162" t="s">
        <v>574</v>
      </c>
      <c r="AA391" s="162" t="s">
        <v>577</v>
      </c>
      <c r="AB391" s="162" t="s">
        <v>592</v>
      </c>
      <c r="AC391" s="162" t="s">
        <v>577</v>
      </c>
      <c r="AD391" s="162" t="s">
        <v>576</v>
      </c>
      <c r="AE391" s="162" t="s">
        <v>232</v>
      </c>
      <c r="AF391" s="162" t="s">
        <v>572</v>
      </c>
      <c r="AG391" s="162" t="s">
        <v>577</v>
      </c>
      <c r="AH391" s="162" t="s">
        <v>232</v>
      </c>
      <c r="AI391" s="162" t="s">
        <v>600</v>
      </c>
      <c r="AJ391" s="162" t="s">
        <v>549</v>
      </c>
      <c r="AK391" s="162"/>
    </row>
    <row r="392" spans="1:37" ht="15">
      <c r="A392" s="308"/>
      <c r="B392" s="170" t="s">
        <v>760</v>
      </c>
      <c r="C392" s="318"/>
      <c r="D392" s="182"/>
      <c r="E392" s="164">
        <v>576</v>
      </c>
      <c r="F392" s="162">
        <v>386</v>
      </c>
      <c r="G392" s="162">
        <v>5</v>
      </c>
      <c r="H392" s="162" t="s">
        <v>232</v>
      </c>
      <c r="I392" s="162">
        <v>49</v>
      </c>
      <c r="J392" s="162">
        <v>5</v>
      </c>
      <c r="K392" s="162">
        <v>1</v>
      </c>
      <c r="L392" s="162">
        <v>1</v>
      </c>
      <c r="M392" s="162">
        <v>14</v>
      </c>
      <c r="N392" s="162">
        <v>1</v>
      </c>
      <c r="O392" s="162">
        <v>8</v>
      </c>
      <c r="P392" s="162">
        <v>12</v>
      </c>
      <c r="Q392" s="162">
        <v>14</v>
      </c>
      <c r="R392" s="162">
        <v>0</v>
      </c>
      <c r="S392" s="162">
        <v>0</v>
      </c>
      <c r="T392" s="162">
        <v>1</v>
      </c>
      <c r="U392" s="162">
        <v>0</v>
      </c>
      <c r="V392" s="162">
        <v>13</v>
      </c>
      <c r="W392" s="162">
        <v>0</v>
      </c>
      <c r="X392" s="162">
        <v>1</v>
      </c>
      <c r="Y392" s="162">
        <v>5</v>
      </c>
      <c r="Z392" s="162">
        <v>9</v>
      </c>
      <c r="AA392" s="162">
        <v>0</v>
      </c>
      <c r="AB392" s="162">
        <v>1</v>
      </c>
      <c r="AC392" s="162">
        <v>0</v>
      </c>
      <c r="AD392" s="162">
        <v>1</v>
      </c>
      <c r="AE392" s="162" t="s">
        <v>232</v>
      </c>
      <c r="AF392" s="162">
        <v>1</v>
      </c>
      <c r="AG392" s="162">
        <v>0</v>
      </c>
      <c r="AH392" s="162" t="s">
        <v>232</v>
      </c>
      <c r="AI392" s="162">
        <v>11</v>
      </c>
      <c r="AJ392" s="162"/>
      <c r="AK392" s="162"/>
    </row>
    <row r="393" spans="1:37" ht="76.5">
      <c r="A393" s="308"/>
      <c r="B393" s="224" t="s">
        <v>131</v>
      </c>
      <c r="C393" s="340">
        <v>2006</v>
      </c>
      <c r="D393" s="165"/>
      <c r="E393" s="162" t="s">
        <v>601</v>
      </c>
      <c r="F393" s="162" t="s">
        <v>555</v>
      </c>
      <c r="G393" s="162" t="s">
        <v>555</v>
      </c>
      <c r="H393" s="162" t="s">
        <v>556</v>
      </c>
      <c r="I393" s="162" t="s">
        <v>557</v>
      </c>
      <c r="J393" s="162" t="s">
        <v>557</v>
      </c>
      <c r="K393" s="162" t="s">
        <v>559</v>
      </c>
      <c r="L393" s="162" t="s">
        <v>557</v>
      </c>
      <c r="M393" s="162" t="s">
        <v>560</v>
      </c>
      <c r="N393" s="162" t="s">
        <v>574</v>
      </c>
      <c r="O393" s="162" t="s">
        <v>557</v>
      </c>
      <c r="P393" s="162" t="s">
        <v>602</v>
      </c>
      <c r="Q393" s="162" t="s">
        <v>602</v>
      </c>
      <c r="R393" s="162" t="s">
        <v>575</v>
      </c>
      <c r="S393" s="162" t="s">
        <v>602</v>
      </c>
      <c r="T393" s="162" t="s">
        <v>603</v>
      </c>
      <c r="U393" s="162" t="s">
        <v>563</v>
      </c>
      <c r="V393" s="162" t="s">
        <v>555</v>
      </c>
      <c r="W393" s="162" t="s">
        <v>579</v>
      </c>
      <c r="X393" s="162" t="s">
        <v>578</v>
      </c>
      <c r="Y393" s="162" t="s">
        <v>555</v>
      </c>
      <c r="Z393" s="162" t="s">
        <v>555</v>
      </c>
      <c r="AA393" s="162" t="s">
        <v>563</v>
      </c>
      <c r="AB393" s="162" t="s">
        <v>555</v>
      </c>
      <c r="AC393" s="162" t="s">
        <v>555</v>
      </c>
      <c r="AD393" s="162" t="s">
        <v>604</v>
      </c>
      <c r="AE393" s="162" t="s">
        <v>232</v>
      </c>
      <c r="AF393" s="162" t="s">
        <v>559</v>
      </c>
      <c r="AG393" s="162" t="s">
        <v>567</v>
      </c>
      <c r="AH393" s="162" t="s">
        <v>232</v>
      </c>
      <c r="AI393" s="162" t="s">
        <v>605</v>
      </c>
      <c r="AJ393" s="162" t="s">
        <v>549</v>
      </c>
      <c r="AK393" s="162"/>
    </row>
    <row r="394" spans="1:37" ht="15">
      <c r="A394" s="308"/>
      <c r="B394" s="224" t="s">
        <v>756</v>
      </c>
      <c r="C394" s="340"/>
      <c r="D394" s="165"/>
      <c r="E394" s="164">
        <v>1578</v>
      </c>
      <c r="F394" s="162">
        <v>797</v>
      </c>
      <c r="G394" s="162">
        <v>2</v>
      </c>
      <c r="H394" s="162">
        <v>1</v>
      </c>
      <c r="I394" s="162">
        <v>202</v>
      </c>
      <c r="J394" s="162">
        <v>665</v>
      </c>
      <c r="K394" s="162">
        <v>2</v>
      </c>
      <c r="L394" s="162">
        <v>175</v>
      </c>
      <c r="M394" s="162">
        <v>22</v>
      </c>
      <c r="N394" s="162">
        <v>1</v>
      </c>
      <c r="O394" s="162">
        <v>121</v>
      </c>
      <c r="P394" s="162">
        <v>40</v>
      </c>
      <c r="Q394" s="162">
        <v>21</v>
      </c>
      <c r="R394" s="162">
        <v>1</v>
      </c>
      <c r="S394" s="162">
        <v>22</v>
      </c>
      <c r="T394" s="162">
        <v>5</v>
      </c>
      <c r="U394" s="162">
        <v>2</v>
      </c>
      <c r="V394" s="162">
        <v>66</v>
      </c>
      <c r="W394" s="162">
        <v>7</v>
      </c>
      <c r="X394" s="162">
        <v>2</v>
      </c>
      <c r="Y394" s="162">
        <v>17</v>
      </c>
      <c r="Z394" s="162">
        <v>28</v>
      </c>
      <c r="AA394" s="162">
        <v>1</v>
      </c>
      <c r="AB394" s="162">
        <v>2</v>
      </c>
      <c r="AC394" s="162">
        <v>16</v>
      </c>
      <c r="AD394" s="162">
        <v>2</v>
      </c>
      <c r="AE394" s="162" t="s">
        <v>232</v>
      </c>
      <c r="AF394" s="162">
        <v>3</v>
      </c>
      <c r="AG394" s="162">
        <v>1</v>
      </c>
      <c r="AH394" s="162" t="s">
        <v>232</v>
      </c>
      <c r="AI394" s="162">
        <v>147</v>
      </c>
      <c r="AJ394" s="162"/>
      <c r="AK394" s="162"/>
    </row>
    <row r="395" spans="1:37" ht="76.5">
      <c r="A395" s="308"/>
      <c r="B395" s="224" t="s">
        <v>132</v>
      </c>
      <c r="C395" s="340"/>
      <c r="D395" s="165"/>
      <c r="E395" s="162" t="s">
        <v>555</v>
      </c>
      <c r="F395" s="162" t="s">
        <v>560</v>
      </c>
      <c r="G395" s="162" t="s">
        <v>557</v>
      </c>
      <c r="H395" s="162" t="s">
        <v>577</v>
      </c>
      <c r="I395" s="162" t="s">
        <v>299</v>
      </c>
      <c r="J395" s="162" t="s">
        <v>574</v>
      </c>
      <c r="K395" s="162" t="s">
        <v>557</v>
      </c>
      <c r="L395" s="162" t="s">
        <v>574</v>
      </c>
      <c r="M395" s="162" t="s">
        <v>606</v>
      </c>
      <c r="N395" s="162" t="s">
        <v>572</v>
      </c>
      <c r="O395" s="162" t="s">
        <v>603</v>
      </c>
      <c r="P395" s="162" t="s">
        <v>583</v>
      </c>
      <c r="Q395" s="162" t="s">
        <v>574</v>
      </c>
      <c r="R395" s="162" t="s">
        <v>603</v>
      </c>
      <c r="S395" s="162" t="s">
        <v>574</v>
      </c>
      <c r="T395" s="162" t="s">
        <v>566</v>
      </c>
      <c r="U395" s="162" t="s">
        <v>555</v>
      </c>
      <c r="V395" s="162" t="s">
        <v>579</v>
      </c>
      <c r="W395" s="162" t="s">
        <v>607</v>
      </c>
      <c r="X395" s="162" t="s">
        <v>565</v>
      </c>
      <c r="Y395" s="162" t="s">
        <v>583</v>
      </c>
      <c r="Z395" s="162" t="s">
        <v>579</v>
      </c>
      <c r="AA395" s="162" t="s">
        <v>555</v>
      </c>
      <c r="AB395" s="162" t="s">
        <v>574</v>
      </c>
      <c r="AC395" s="162" t="s">
        <v>604</v>
      </c>
      <c r="AD395" s="162" t="s">
        <v>555</v>
      </c>
      <c r="AE395" s="162" t="s">
        <v>232</v>
      </c>
      <c r="AF395" s="162" t="s">
        <v>579</v>
      </c>
      <c r="AG395" s="162" t="s">
        <v>577</v>
      </c>
      <c r="AH395" s="162" t="s">
        <v>232</v>
      </c>
      <c r="AI395" s="162" t="s">
        <v>574</v>
      </c>
      <c r="AJ395" s="162" t="s">
        <v>549</v>
      </c>
      <c r="AK395" s="162"/>
    </row>
    <row r="396" spans="1:37" ht="15">
      <c r="A396" s="308"/>
      <c r="B396" s="224" t="s">
        <v>757</v>
      </c>
      <c r="C396" s="340"/>
      <c r="D396" s="165"/>
      <c r="E396" s="164">
        <v>1239</v>
      </c>
      <c r="F396" s="162">
        <v>553</v>
      </c>
      <c r="G396" s="162">
        <v>2</v>
      </c>
      <c r="H396" s="162"/>
      <c r="I396" s="162">
        <v>173</v>
      </c>
      <c r="J396" s="162">
        <v>307</v>
      </c>
      <c r="K396" s="162">
        <v>1</v>
      </c>
      <c r="L396" s="162">
        <v>42</v>
      </c>
      <c r="M396" s="162">
        <v>11</v>
      </c>
      <c r="N396" s="162">
        <v>1</v>
      </c>
      <c r="O396" s="162">
        <v>28</v>
      </c>
      <c r="P396" s="162">
        <v>14</v>
      </c>
      <c r="Q396" s="162">
        <v>18</v>
      </c>
      <c r="R396" s="162">
        <v>1</v>
      </c>
      <c r="S396" s="162">
        <v>13</v>
      </c>
      <c r="T396" s="162">
        <v>2</v>
      </c>
      <c r="U396" s="162">
        <v>1</v>
      </c>
      <c r="V396" s="162">
        <v>57</v>
      </c>
      <c r="W396" s="162">
        <v>1</v>
      </c>
      <c r="X396" s="162">
        <v>2</v>
      </c>
      <c r="Y396" s="162">
        <v>9</v>
      </c>
      <c r="Z396" s="162">
        <v>21</v>
      </c>
      <c r="AA396" s="162">
        <v>1</v>
      </c>
      <c r="AB396" s="162">
        <v>1</v>
      </c>
      <c r="AC396" s="162">
        <v>13</v>
      </c>
      <c r="AD396" s="162">
        <v>3</v>
      </c>
      <c r="AE396" s="162" t="s">
        <v>232</v>
      </c>
      <c r="AF396" s="162">
        <v>2</v>
      </c>
      <c r="AG396" s="162"/>
      <c r="AH396" s="162" t="s">
        <v>232</v>
      </c>
      <c r="AI396" s="162">
        <v>86</v>
      </c>
      <c r="AJ396" s="162"/>
      <c r="AK396" s="162"/>
    </row>
    <row r="397" spans="1:37" ht="51">
      <c r="A397" s="308"/>
      <c r="B397" s="224" t="s">
        <v>133</v>
      </c>
      <c r="C397" s="340"/>
      <c r="D397" s="165"/>
      <c r="E397" s="162" t="s">
        <v>574</v>
      </c>
      <c r="F397" s="162" t="s">
        <v>574</v>
      </c>
      <c r="G397" s="162" t="s">
        <v>608</v>
      </c>
      <c r="H397" s="162" t="s">
        <v>577</v>
      </c>
      <c r="I397" s="162" t="s">
        <v>555</v>
      </c>
      <c r="J397" s="162" t="s">
        <v>603</v>
      </c>
      <c r="K397" s="162" t="s">
        <v>590</v>
      </c>
      <c r="L397" s="162" t="s">
        <v>609</v>
      </c>
      <c r="M397" s="162" t="s">
        <v>593</v>
      </c>
      <c r="N397" s="162" t="s">
        <v>610</v>
      </c>
      <c r="O397" s="162" t="s">
        <v>574</v>
      </c>
      <c r="P397" s="162" t="s">
        <v>579</v>
      </c>
      <c r="Q397" s="162" t="s">
        <v>603</v>
      </c>
      <c r="R397" s="162" t="s">
        <v>577</v>
      </c>
      <c r="S397" s="162" t="s">
        <v>579</v>
      </c>
      <c r="T397" s="162" t="s">
        <v>574</v>
      </c>
      <c r="U397" s="162" t="s">
        <v>585</v>
      </c>
      <c r="V397" s="162" t="s">
        <v>581</v>
      </c>
      <c r="W397" s="162" t="s">
        <v>611</v>
      </c>
      <c r="X397" s="162" t="s">
        <v>612</v>
      </c>
      <c r="Y397" s="162" t="s">
        <v>613</v>
      </c>
      <c r="Z397" s="162" t="s">
        <v>574</v>
      </c>
      <c r="AA397" s="162" t="s">
        <v>580</v>
      </c>
      <c r="AB397" s="162" t="s">
        <v>605</v>
      </c>
      <c r="AC397" s="162" t="s">
        <v>581</v>
      </c>
      <c r="AD397" s="162" t="s">
        <v>614</v>
      </c>
      <c r="AE397" s="162" t="s">
        <v>232</v>
      </c>
      <c r="AF397" s="162" t="s">
        <v>574</v>
      </c>
      <c r="AG397" s="162" t="s">
        <v>577</v>
      </c>
      <c r="AH397" s="162" t="s">
        <v>232</v>
      </c>
      <c r="AI397" s="162" t="s">
        <v>588</v>
      </c>
      <c r="AJ397" s="162" t="s">
        <v>549</v>
      </c>
      <c r="AK397" s="162"/>
    </row>
    <row r="398" spans="1:37" ht="15">
      <c r="A398" s="308"/>
      <c r="B398" s="224" t="s">
        <v>758</v>
      </c>
      <c r="C398" s="340"/>
      <c r="D398" s="165"/>
      <c r="E398" s="164">
        <v>872</v>
      </c>
      <c r="F398" s="162">
        <v>328</v>
      </c>
      <c r="G398" s="162">
        <v>2</v>
      </c>
      <c r="H398" s="162"/>
      <c r="I398" s="162">
        <v>134</v>
      </c>
      <c r="J398" s="162">
        <v>159</v>
      </c>
      <c r="K398" s="162">
        <v>1</v>
      </c>
      <c r="L398" s="162">
        <v>57</v>
      </c>
      <c r="M398" s="162">
        <v>10</v>
      </c>
      <c r="N398" s="162">
        <v>1</v>
      </c>
      <c r="O398" s="162">
        <v>13</v>
      </c>
      <c r="P398" s="162">
        <v>6</v>
      </c>
      <c r="Q398" s="162">
        <v>8</v>
      </c>
      <c r="R398" s="162"/>
      <c r="S398" s="162">
        <v>10</v>
      </c>
      <c r="T398" s="162">
        <v>1</v>
      </c>
      <c r="U398" s="162">
        <v>1</v>
      </c>
      <c r="V398" s="162">
        <v>25</v>
      </c>
      <c r="W398" s="162">
        <v>1</v>
      </c>
      <c r="X398" s="162">
        <v>1</v>
      </c>
      <c r="Y398" s="162">
        <v>4</v>
      </c>
      <c r="Z398" s="162">
        <v>7</v>
      </c>
      <c r="AA398" s="162">
        <v>1</v>
      </c>
      <c r="AB398" s="162">
        <v>1</v>
      </c>
      <c r="AC398" s="162">
        <v>6</v>
      </c>
      <c r="AD398" s="162">
        <v>1</v>
      </c>
      <c r="AE398" s="162" t="s">
        <v>232</v>
      </c>
      <c r="AF398" s="162">
        <v>1</v>
      </c>
      <c r="AG398" s="162"/>
      <c r="AH398" s="162" t="s">
        <v>232</v>
      </c>
      <c r="AI398" s="162">
        <v>41</v>
      </c>
      <c r="AJ398" s="162"/>
      <c r="AK398" s="162"/>
    </row>
    <row r="399" spans="1:37" ht="76.5">
      <c r="A399" s="308"/>
      <c r="B399" s="224" t="s">
        <v>134</v>
      </c>
      <c r="C399" s="340"/>
      <c r="D399" s="165"/>
      <c r="E399" s="162" t="s">
        <v>560</v>
      </c>
      <c r="F399" s="162" t="s">
        <v>557</v>
      </c>
      <c r="G399" s="162" t="s">
        <v>560</v>
      </c>
      <c r="H399" s="162" t="s">
        <v>577</v>
      </c>
      <c r="I399" s="162" t="s">
        <v>574</v>
      </c>
      <c r="J399" s="162" t="s">
        <v>602</v>
      </c>
      <c r="K399" s="162" t="s">
        <v>577</v>
      </c>
      <c r="L399" s="162" t="s">
        <v>615</v>
      </c>
      <c r="M399" s="162" t="s">
        <v>566</v>
      </c>
      <c r="N399" s="162" t="s">
        <v>583</v>
      </c>
      <c r="O399" s="162" t="s">
        <v>556</v>
      </c>
      <c r="P399" s="162" t="s">
        <v>574</v>
      </c>
      <c r="Q399" s="162" t="s">
        <v>583</v>
      </c>
      <c r="R399" s="162" t="s">
        <v>577</v>
      </c>
      <c r="S399" s="162" t="s">
        <v>602</v>
      </c>
      <c r="T399" s="162" t="s">
        <v>616</v>
      </c>
      <c r="U399" s="162" t="s">
        <v>593</v>
      </c>
      <c r="V399" s="162" t="s">
        <v>592</v>
      </c>
      <c r="W399" s="162" t="s">
        <v>555</v>
      </c>
      <c r="X399" s="162" t="s">
        <v>572</v>
      </c>
      <c r="Y399" s="162" t="s">
        <v>617</v>
      </c>
      <c r="Z399" s="162" t="s">
        <v>618</v>
      </c>
      <c r="AA399" s="162" t="s">
        <v>560</v>
      </c>
      <c r="AB399" s="162" t="s">
        <v>592</v>
      </c>
      <c r="AC399" s="162" t="s">
        <v>574</v>
      </c>
      <c r="AD399" s="162" t="s">
        <v>595</v>
      </c>
      <c r="AE399" s="162" t="s">
        <v>232</v>
      </c>
      <c r="AF399" s="162" t="s">
        <v>572</v>
      </c>
      <c r="AG399" s="162" t="s">
        <v>577</v>
      </c>
      <c r="AH399" s="162" t="s">
        <v>232</v>
      </c>
      <c r="AI399" s="162" t="s">
        <v>619</v>
      </c>
      <c r="AJ399" s="162" t="s">
        <v>549</v>
      </c>
      <c r="AK399" s="162"/>
    </row>
    <row r="400" spans="1:37" ht="15">
      <c r="A400" s="308"/>
      <c r="B400" s="224" t="s">
        <v>759</v>
      </c>
      <c r="C400" s="340"/>
      <c r="D400" s="165"/>
      <c r="E400" s="164">
        <v>835</v>
      </c>
      <c r="F400" s="162">
        <v>313</v>
      </c>
      <c r="G400" s="162">
        <v>2</v>
      </c>
      <c r="H400" s="162"/>
      <c r="I400" s="162">
        <v>44</v>
      </c>
      <c r="J400" s="162">
        <v>79</v>
      </c>
      <c r="K400" s="162"/>
      <c r="L400" s="162">
        <v>24</v>
      </c>
      <c r="M400" s="162">
        <v>8</v>
      </c>
      <c r="N400" s="162">
        <v>2</v>
      </c>
      <c r="O400" s="162">
        <v>9</v>
      </c>
      <c r="P400" s="162">
        <v>5</v>
      </c>
      <c r="Q400" s="162">
        <v>6</v>
      </c>
      <c r="R400" s="162"/>
      <c r="S400" s="162">
        <v>8</v>
      </c>
      <c r="T400" s="162">
        <v>1</v>
      </c>
      <c r="U400" s="162">
        <v>1</v>
      </c>
      <c r="V400" s="162">
        <v>13</v>
      </c>
      <c r="W400" s="162">
        <v>1</v>
      </c>
      <c r="X400" s="162">
        <v>1</v>
      </c>
      <c r="Y400" s="162">
        <v>3</v>
      </c>
      <c r="Z400" s="162">
        <v>6</v>
      </c>
      <c r="AA400" s="162">
        <v>1</v>
      </c>
      <c r="AB400" s="162">
        <v>1</v>
      </c>
      <c r="AC400" s="162">
        <v>6</v>
      </c>
      <c r="AD400" s="162">
        <v>2</v>
      </c>
      <c r="AE400" s="162" t="s">
        <v>232</v>
      </c>
      <c r="AF400" s="162">
        <v>1</v>
      </c>
      <c r="AG400" s="162"/>
      <c r="AH400" s="162" t="s">
        <v>232</v>
      </c>
      <c r="AI400" s="162">
        <v>25</v>
      </c>
      <c r="AJ400" s="162"/>
      <c r="AK400" s="162"/>
    </row>
    <row r="401" spans="1:37" ht="76.5">
      <c r="A401" s="308"/>
      <c r="B401" s="224" t="s">
        <v>135</v>
      </c>
      <c r="C401" s="340"/>
      <c r="D401" s="165"/>
      <c r="E401" s="162" t="s">
        <v>419</v>
      </c>
      <c r="F401" s="162" t="s">
        <v>594</v>
      </c>
      <c r="G401" s="162" t="s">
        <v>559</v>
      </c>
      <c r="H401" s="162" t="s">
        <v>577</v>
      </c>
      <c r="I401" s="162" t="s">
        <v>620</v>
      </c>
      <c r="J401" s="162" t="s">
        <v>592</v>
      </c>
      <c r="K401" s="162" t="s">
        <v>577</v>
      </c>
      <c r="L401" s="162" t="s">
        <v>621</v>
      </c>
      <c r="M401" s="162" t="s">
        <v>622</v>
      </c>
      <c r="N401" s="162" t="s">
        <v>577</v>
      </c>
      <c r="O401" s="162" t="s">
        <v>620</v>
      </c>
      <c r="P401" s="162" t="s">
        <v>581</v>
      </c>
      <c r="Q401" s="162" t="s">
        <v>577</v>
      </c>
      <c r="R401" s="162" t="s">
        <v>577</v>
      </c>
      <c r="S401" s="162" t="s">
        <v>594</v>
      </c>
      <c r="T401" s="162" t="s">
        <v>555</v>
      </c>
      <c r="U401" s="162" t="s">
        <v>577</v>
      </c>
      <c r="V401" s="162" t="s">
        <v>603</v>
      </c>
      <c r="W401" s="162" t="s">
        <v>620</v>
      </c>
      <c r="X401" s="162" t="s">
        <v>623</v>
      </c>
      <c r="Y401" s="162" t="s">
        <v>560</v>
      </c>
      <c r="Z401" s="162" t="s">
        <v>594</v>
      </c>
      <c r="AA401" s="162" t="s">
        <v>624</v>
      </c>
      <c r="AB401" s="162" t="s">
        <v>577</v>
      </c>
      <c r="AC401" s="162" t="s">
        <v>556</v>
      </c>
      <c r="AD401" s="162" t="s">
        <v>232</v>
      </c>
      <c r="AE401" s="162" t="s">
        <v>232</v>
      </c>
      <c r="AF401" s="162" t="s">
        <v>559</v>
      </c>
      <c r="AG401" s="162" t="s">
        <v>577</v>
      </c>
      <c r="AH401" s="162" t="s">
        <v>232</v>
      </c>
      <c r="AI401" s="162" t="s">
        <v>625</v>
      </c>
      <c r="AJ401" s="162" t="s">
        <v>549</v>
      </c>
      <c r="AK401" s="162"/>
    </row>
    <row r="402" spans="1:37" ht="15">
      <c r="A402" s="308"/>
      <c r="B402" s="224" t="s">
        <v>760</v>
      </c>
      <c r="C402" s="318"/>
      <c r="D402" s="165"/>
      <c r="E402" s="164">
        <v>221</v>
      </c>
      <c r="F402" s="162">
        <v>158</v>
      </c>
      <c r="G402" s="162">
        <v>2</v>
      </c>
      <c r="H402" s="162"/>
      <c r="I402" s="162">
        <v>29</v>
      </c>
      <c r="J402" s="162">
        <v>142</v>
      </c>
      <c r="K402" s="162"/>
      <c r="L402" s="162">
        <v>19</v>
      </c>
      <c r="M402" s="162">
        <v>4</v>
      </c>
      <c r="N402" s="162"/>
      <c r="O402" s="162">
        <v>8</v>
      </c>
      <c r="P402" s="162">
        <v>5</v>
      </c>
      <c r="Q402" s="162"/>
      <c r="R402" s="162"/>
      <c r="S402" s="162">
        <v>8</v>
      </c>
      <c r="T402" s="162">
        <v>1</v>
      </c>
      <c r="U402" s="162"/>
      <c r="V402" s="162">
        <v>5</v>
      </c>
      <c r="W402" s="162">
        <v>1</v>
      </c>
      <c r="X402" s="162">
        <v>1</v>
      </c>
      <c r="Y402" s="162">
        <v>4</v>
      </c>
      <c r="Z402" s="162">
        <v>6</v>
      </c>
      <c r="AA402" s="162">
        <v>1</v>
      </c>
      <c r="AB402" s="162"/>
      <c r="AC402" s="162">
        <v>5</v>
      </c>
      <c r="AD402" s="162" t="s">
        <v>232</v>
      </c>
      <c r="AE402" s="162" t="s">
        <v>232</v>
      </c>
      <c r="AF402" s="162">
        <v>1</v>
      </c>
      <c r="AG402" s="162"/>
      <c r="AH402" s="162" t="s">
        <v>232</v>
      </c>
      <c r="AI402" s="162"/>
      <c r="AJ402" s="162"/>
      <c r="AK402" s="162"/>
    </row>
    <row r="403" spans="1:37" ht="51">
      <c r="A403" s="308"/>
      <c r="B403" s="170" t="s">
        <v>131</v>
      </c>
      <c r="C403" s="300">
        <v>2007</v>
      </c>
      <c r="D403" s="182"/>
      <c r="E403" s="162" t="s">
        <v>557</v>
      </c>
      <c r="F403" s="162" t="s">
        <v>610</v>
      </c>
      <c r="G403" s="162" t="s">
        <v>626</v>
      </c>
      <c r="H403" s="162" t="s">
        <v>627</v>
      </c>
      <c r="I403" s="162" t="s">
        <v>583</v>
      </c>
      <c r="J403" s="162" t="s">
        <v>557</v>
      </c>
      <c r="K403" s="162" t="s">
        <v>628</v>
      </c>
      <c r="L403" s="162" t="s">
        <v>557</v>
      </c>
      <c r="M403" s="162" t="s">
        <v>629</v>
      </c>
      <c r="N403" s="162" t="s">
        <v>630</v>
      </c>
      <c r="O403" s="162" t="s">
        <v>557</v>
      </c>
      <c r="P403" s="162" t="s">
        <v>631</v>
      </c>
      <c r="Q403" s="162" t="s">
        <v>632</v>
      </c>
      <c r="R403" s="162" t="s">
        <v>579</v>
      </c>
      <c r="S403" s="162" t="s">
        <v>579</v>
      </c>
      <c r="T403" s="162" t="s">
        <v>633</v>
      </c>
      <c r="U403" s="162" t="s">
        <v>579</v>
      </c>
      <c r="V403" s="162" t="s">
        <v>579</v>
      </c>
      <c r="W403" s="162" t="s">
        <v>634</v>
      </c>
      <c r="X403" s="162" t="s">
        <v>602</v>
      </c>
      <c r="Y403" s="162" t="s">
        <v>635</v>
      </c>
      <c r="Z403" s="162" t="s">
        <v>579</v>
      </c>
      <c r="AA403" s="162" t="s">
        <v>636</v>
      </c>
      <c r="AB403" s="162" t="s">
        <v>577</v>
      </c>
      <c r="AC403" s="162" t="s">
        <v>629</v>
      </c>
      <c r="AD403" s="162" t="s">
        <v>637</v>
      </c>
      <c r="AE403" s="162" t="s">
        <v>232</v>
      </c>
      <c r="AF403" s="162" t="s">
        <v>577</v>
      </c>
      <c r="AG403" s="162" t="s">
        <v>638</v>
      </c>
      <c r="AH403" s="162" t="s">
        <v>232</v>
      </c>
      <c r="AI403" s="162" t="s">
        <v>594</v>
      </c>
      <c r="AJ403" s="162" t="s">
        <v>549</v>
      </c>
      <c r="AK403" s="162"/>
    </row>
    <row r="404" spans="1:37" ht="15">
      <c r="A404" s="308"/>
      <c r="B404" s="170" t="s">
        <v>756</v>
      </c>
      <c r="C404" s="300"/>
      <c r="D404" s="182"/>
      <c r="E404" s="164">
        <v>1047</v>
      </c>
      <c r="F404" s="162">
        <v>6</v>
      </c>
      <c r="G404" s="162">
        <v>1</v>
      </c>
      <c r="H404" s="162">
        <v>2</v>
      </c>
      <c r="I404" s="162">
        <v>2</v>
      </c>
      <c r="J404" s="162">
        <v>306</v>
      </c>
      <c r="K404" s="162">
        <v>2</v>
      </c>
      <c r="L404" s="162">
        <v>457</v>
      </c>
      <c r="M404" s="162">
        <v>9</v>
      </c>
      <c r="N404" s="162">
        <v>2</v>
      </c>
      <c r="O404" s="162">
        <v>68</v>
      </c>
      <c r="P404" s="162">
        <v>3</v>
      </c>
      <c r="Q404" s="162">
        <v>2</v>
      </c>
      <c r="R404" s="162">
        <v>1</v>
      </c>
      <c r="S404" s="162">
        <v>5</v>
      </c>
      <c r="T404" s="162">
        <v>7</v>
      </c>
      <c r="U404" s="162">
        <v>1</v>
      </c>
      <c r="V404" s="162">
        <v>2</v>
      </c>
      <c r="W404" s="162">
        <v>2</v>
      </c>
      <c r="X404" s="162">
        <v>62</v>
      </c>
      <c r="Y404" s="162">
        <v>3</v>
      </c>
      <c r="Z404" s="162">
        <v>199</v>
      </c>
      <c r="AA404" s="162">
        <v>1</v>
      </c>
      <c r="AB404" s="162"/>
      <c r="AC404" s="162">
        <v>2</v>
      </c>
      <c r="AD404" s="162">
        <v>1</v>
      </c>
      <c r="AE404" s="162"/>
      <c r="AF404" s="162"/>
      <c r="AG404" s="162">
        <v>2</v>
      </c>
      <c r="AH404" s="162"/>
      <c r="AI404" s="162">
        <v>2</v>
      </c>
      <c r="AJ404" s="162"/>
      <c r="AK404" s="162"/>
    </row>
    <row r="405" spans="1:37" ht="51">
      <c r="A405" s="308"/>
      <c r="B405" s="170" t="s">
        <v>132</v>
      </c>
      <c r="C405" s="300"/>
      <c r="D405" s="182"/>
      <c r="E405" s="162" t="s">
        <v>574</v>
      </c>
      <c r="F405" s="162" t="s">
        <v>639</v>
      </c>
      <c r="G405" s="162" t="s">
        <v>557</v>
      </c>
      <c r="H405" s="162" t="s">
        <v>610</v>
      </c>
      <c r="I405" s="162" t="s">
        <v>557</v>
      </c>
      <c r="J405" s="162" t="s">
        <v>574</v>
      </c>
      <c r="K405" s="162" t="s">
        <v>232</v>
      </c>
      <c r="L405" s="162" t="s">
        <v>574</v>
      </c>
      <c r="M405" s="162" t="s">
        <v>622</v>
      </c>
      <c r="N405" s="162" t="s">
        <v>640</v>
      </c>
      <c r="O405" s="162" t="s">
        <v>633</v>
      </c>
      <c r="P405" s="162" t="s">
        <v>579</v>
      </c>
      <c r="Q405" s="162" t="s">
        <v>579</v>
      </c>
      <c r="R405" s="162"/>
      <c r="S405" s="162" t="s">
        <v>641</v>
      </c>
      <c r="T405" s="162" t="s">
        <v>574</v>
      </c>
      <c r="U405" s="162" t="s">
        <v>642</v>
      </c>
      <c r="V405" s="162" t="s">
        <v>583</v>
      </c>
      <c r="W405" s="162" t="s">
        <v>643</v>
      </c>
      <c r="X405" s="162" t="s">
        <v>566</v>
      </c>
      <c r="Y405" s="162" t="s">
        <v>644</v>
      </c>
      <c r="Z405" s="162" t="s">
        <v>574</v>
      </c>
      <c r="AA405" s="162" t="s">
        <v>618</v>
      </c>
      <c r="AB405" s="162" t="s">
        <v>577</v>
      </c>
      <c r="AC405" s="162" t="s">
        <v>645</v>
      </c>
      <c r="AD405" s="162" t="s">
        <v>646</v>
      </c>
      <c r="AE405" s="162" t="s">
        <v>232</v>
      </c>
      <c r="AF405" s="162" t="s">
        <v>577</v>
      </c>
      <c r="AG405" s="162" t="s">
        <v>647</v>
      </c>
      <c r="AH405" s="162" t="s">
        <v>232</v>
      </c>
      <c r="AI405" s="162" t="s">
        <v>648</v>
      </c>
      <c r="AJ405" s="162" t="s">
        <v>549</v>
      </c>
      <c r="AK405" s="162"/>
    </row>
    <row r="406" spans="1:37" ht="15">
      <c r="A406" s="308"/>
      <c r="B406" s="170" t="s">
        <v>757</v>
      </c>
      <c r="C406" s="300"/>
      <c r="D406" s="182"/>
      <c r="E406" s="164">
        <v>316</v>
      </c>
      <c r="F406" s="162">
        <v>5</v>
      </c>
      <c r="G406" s="162">
        <v>1</v>
      </c>
      <c r="H406" s="162">
        <v>1</v>
      </c>
      <c r="I406" s="162">
        <v>1</v>
      </c>
      <c r="J406" s="162">
        <v>134</v>
      </c>
      <c r="K406" s="162"/>
      <c r="L406" s="162">
        <v>114</v>
      </c>
      <c r="M406" s="162">
        <v>13</v>
      </c>
      <c r="N406" s="162">
        <v>1</v>
      </c>
      <c r="O406" s="162">
        <v>47</v>
      </c>
      <c r="P406" s="162">
        <v>2</v>
      </c>
      <c r="Q406" s="162">
        <v>1</v>
      </c>
      <c r="R406" s="162"/>
      <c r="S406" s="162">
        <v>5</v>
      </c>
      <c r="T406" s="162">
        <v>2</v>
      </c>
      <c r="U406" s="162">
        <v>1</v>
      </c>
      <c r="V406" s="162">
        <v>2</v>
      </c>
      <c r="W406" s="162">
        <v>1</v>
      </c>
      <c r="X406" s="162">
        <v>14</v>
      </c>
      <c r="Y406" s="162">
        <v>1</v>
      </c>
      <c r="Z406" s="162">
        <v>66</v>
      </c>
      <c r="AA406" s="162">
        <v>1</v>
      </c>
      <c r="AB406" s="162"/>
      <c r="AC406" s="162">
        <v>1</v>
      </c>
      <c r="AD406" s="162">
        <v>1</v>
      </c>
      <c r="AE406" s="162"/>
      <c r="AF406" s="162"/>
      <c r="AG406" s="162">
        <v>2</v>
      </c>
      <c r="AH406" s="162"/>
      <c r="AI406" s="162">
        <v>1</v>
      </c>
      <c r="AJ406" s="162"/>
      <c r="AK406" s="162"/>
    </row>
    <row r="407" spans="1:37" ht="51">
      <c r="A407" s="308"/>
      <c r="B407" s="170" t="s">
        <v>133</v>
      </c>
      <c r="C407" s="300"/>
      <c r="D407" s="182"/>
      <c r="E407" s="162" t="s">
        <v>613</v>
      </c>
      <c r="F407" s="162" t="s">
        <v>594</v>
      </c>
      <c r="G407" s="162" t="s">
        <v>649</v>
      </c>
      <c r="H407" s="162" t="s">
        <v>232</v>
      </c>
      <c r="I407" s="162" t="s">
        <v>650</v>
      </c>
      <c r="J407" s="162" t="s">
        <v>613</v>
      </c>
      <c r="K407" s="162" t="s">
        <v>232</v>
      </c>
      <c r="L407" s="162" t="s">
        <v>651</v>
      </c>
      <c r="M407" s="162" t="s">
        <v>581</v>
      </c>
      <c r="N407" s="162" t="s">
        <v>232</v>
      </c>
      <c r="O407" s="162" t="s">
        <v>652</v>
      </c>
      <c r="P407" s="162" t="s">
        <v>613</v>
      </c>
      <c r="Q407" s="162" t="s">
        <v>609</v>
      </c>
      <c r="R407" s="162"/>
      <c r="S407" s="162" t="s">
        <v>653</v>
      </c>
      <c r="T407" s="162" t="s">
        <v>654</v>
      </c>
      <c r="U407" s="162" t="s">
        <v>633</v>
      </c>
      <c r="V407" s="162" t="s">
        <v>655</v>
      </c>
      <c r="W407" s="162" t="s">
        <v>577</v>
      </c>
      <c r="X407" s="162" t="s">
        <v>604</v>
      </c>
      <c r="Y407" s="162" t="s">
        <v>604</v>
      </c>
      <c r="Z407" s="162" t="s">
        <v>618</v>
      </c>
      <c r="AA407" s="162" t="s">
        <v>577</v>
      </c>
      <c r="AB407" s="162" t="s">
        <v>577</v>
      </c>
      <c r="AC407" s="162" t="s">
        <v>579</v>
      </c>
      <c r="AD407" s="162" t="s">
        <v>340</v>
      </c>
      <c r="AE407" s="162" t="s">
        <v>232</v>
      </c>
      <c r="AF407" s="162" t="s">
        <v>577</v>
      </c>
      <c r="AG407" s="162" t="s">
        <v>656</v>
      </c>
      <c r="AH407" s="162" t="s">
        <v>232</v>
      </c>
      <c r="AI407" s="162" t="s">
        <v>657</v>
      </c>
      <c r="AJ407" s="162" t="s">
        <v>549</v>
      </c>
      <c r="AK407" s="162"/>
    </row>
    <row r="408" spans="1:37" ht="15">
      <c r="A408" s="308"/>
      <c r="B408" s="170" t="s">
        <v>758</v>
      </c>
      <c r="C408" s="300"/>
      <c r="D408" s="182"/>
      <c r="E408" s="164">
        <v>272</v>
      </c>
      <c r="F408" s="162">
        <v>5</v>
      </c>
      <c r="G408" s="162">
        <v>1</v>
      </c>
      <c r="H408" s="162"/>
      <c r="I408" s="162">
        <v>1</v>
      </c>
      <c r="J408" s="162">
        <v>101</v>
      </c>
      <c r="K408" s="162"/>
      <c r="L408" s="162">
        <v>109</v>
      </c>
      <c r="M408" s="162">
        <v>7</v>
      </c>
      <c r="N408" s="162"/>
      <c r="O408" s="162">
        <v>16</v>
      </c>
      <c r="P408" s="162">
        <v>2</v>
      </c>
      <c r="Q408" s="162">
        <v>1</v>
      </c>
      <c r="R408" s="162"/>
      <c r="S408" s="162">
        <v>2</v>
      </c>
      <c r="T408" s="162">
        <v>2</v>
      </c>
      <c r="U408" s="162">
        <v>1</v>
      </c>
      <c r="V408" s="162">
        <v>1</v>
      </c>
      <c r="W408" s="162"/>
      <c r="X408" s="162">
        <v>6</v>
      </c>
      <c r="Y408" s="162">
        <v>1</v>
      </c>
      <c r="Z408" s="162">
        <v>59</v>
      </c>
      <c r="AA408" s="162"/>
      <c r="AB408" s="162"/>
      <c r="AC408" s="162">
        <v>1</v>
      </c>
      <c r="AD408" s="162">
        <v>1</v>
      </c>
      <c r="AE408" s="162"/>
      <c r="AF408" s="162"/>
      <c r="AG408" s="162">
        <v>2</v>
      </c>
      <c r="AH408" s="162"/>
      <c r="AI408" s="162">
        <v>1</v>
      </c>
      <c r="AJ408" s="162"/>
      <c r="AK408" s="162"/>
    </row>
    <row r="409" spans="1:37" ht="38.25">
      <c r="A409" s="308"/>
      <c r="B409" s="170" t="s">
        <v>134</v>
      </c>
      <c r="C409" s="300"/>
      <c r="D409" s="182"/>
      <c r="E409" s="162" t="s">
        <v>573</v>
      </c>
      <c r="F409" s="162" t="s">
        <v>658</v>
      </c>
      <c r="G409" s="162" t="s">
        <v>613</v>
      </c>
      <c r="H409" s="162" t="s">
        <v>232</v>
      </c>
      <c r="I409" s="162" t="s">
        <v>659</v>
      </c>
      <c r="J409" s="162" t="s">
        <v>594</v>
      </c>
      <c r="K409" s="162" t="s">
        <v>232</v>
      </c>
      <c r="L409" s="162" t="s">
        <v>660</v>
      </c>
      <c r="M409" s="162" t="s">
        <v>661</v>
      </c>
      <c r="N409" s="162" t="s">
        <v>232</v>
      </c>
      <c r="O409" s="162" t="s">
        <v>610</v>
      </c>
      <c r="P409" s="162" t="s">
        <v>662</v>
      </c>
      <c r="Q409" s="162" t="s">
        <v>574</v>
      </c>
      <c r="R409" s="162"/>
      <c r="S409" s="162" t="s">
        <v>663</v>
      </c>
      <c r="T409" s="162" t="s">
        <v>653</v>
      </c>
      <c r="U409" s="162"/>
      <c r="V409" s="162" t="s">
        <v>613</v>
      </c>
      <c r="W409" s="162" t="s">
        <v>577</v>
      </c>
      <c r="X409" s="162" t="s">
        <v>570</v>
      </c>
      <c r="Y409" s="162" t="s">
        <v>608</v>
      </c>
      <c r="Z409" s="162" t="s">
        <v>613</v>
      </c>
      <c r="AA409" s="162" t="s">
        <v>577</v>
      </c>
      <c r="AB409" s="162" t="s">
        <v>577</v>
      </c>
      <c r="AC409" s="162" t="s">
        <v>613</v>
      </c>
      <c r="AD409" s="162" t="s">
        <v>649</v>
      </c>
      <c r="AE409" s="162" t="s">
        <v>232</v>
      </c>
      <c r="AF409" s="162" t="s">
        <v>577</v>
      </c>
      <c r="AG409" s="162" t="s">
        <v>579</v>
      </c>
      <c r="AH409" s="162" t="s">
        <v>232</v>
      </c>
      <c r="AI409" s="162" t="s">
        <v>664</v>
      </c>
      <c r="AJ409" s="162" t="s">
        <v>549</v>
      </c>
      <c r="AK409" s="162"/>
    </row>
    <row r="410" spans="1:37" ht="15">
      <c r="A410" s="308"/>
      <c r="B410" s="170" t="s">
        <v>759</v>
      </c>
      <c r="C410" s="300"/>
      <c r="D410" s="182"/>
      <c r="E410" s="164">
        <v>180</v>
      </c>
      <c r="F410" s="162">
        <v>5</v>
      </c>
      <c r="G410" s="162">
        <v>1</v>
      </c>
      <c r="H410" s="162"/>
      <c r="I410" s="162">
        <v>1</v>
      </c>
      <c r="J410" s="162">
        <v>58</v>
      </c>
      <c r="K410" s="162"/>
      <c r="L410" s="162">
        <v>116</v>
      </c>
      <c r="M410" s="162">
        <v>5</v>
      </c>
      <c r="N410" s="162"/>
      <c r="O410" s="162">
        <v>13</v>
      </c>
      <c r="P410" s="162">
        <v>1</v>
      </c>
      <c r="Q410" s="162">
        <v>1</v>
      </c>
      <c r="R410" s="162"/>
      <c r="S410" s="162">
        <v>2</v>
      </c>
      <c r="T410" s="162">
        <v>1</v>
      </c>
      <c r="U410" s="162"/>
      <c r="V410" s="162">
        <v>1</v>
      </c>
      <c r="W410" s="162"/>
      <c r="X410" s="162">
        <v>10</v>
      </c>
      <c r="Y410" s="162">
        <v>1</v>
      </c>
      <c r="Z410" s="162">
        <v>41</v>
      </c>
      <c r="AA410" s="162"/>
      <c r="AB410" s="162"/>
      <c r="AC410" s="162">
        <v>1</v>
      </c>
      <c r="AD410" s="162">
        <v>1</v>
      </c>
      <c r="AE410" s="162"/>
      <c r="AF410" s="162"/>
      <c r="AG410" s="162">
        <v>1</v>
      </c>
      <c r="AH410" s="162"/>
      <c r="AI410" s="162">
        <v>1</v>
      </c>
      <c r="AJ410" s="162"/>
      <c r="AK410" s="162"/>
    </row>
    <row r="411" spans="1:37" ht="51">
      <c r="A411" s="308"/>
      <c r="B411" s="170" t="s">
        <v>135</v>
      </c>
      <c r="C411" s="300"/>
      <c r="D411" s="182"/>
      <c r="E411" s="164" t="s">
        <v>665</v>
      </c>
      <c r="F411" s="162" t="s">
        <v>640</v>
      </c>
      <c r="G411" s="162" t="s">
        <v>666</v>
      </c>
      <c r="H411" s="162" t="s">
        <v>232</v>
      </c>
      <c r="I411" s="162" t="s">
        <v>232</v>
      </c>
      <c r="J411" s="162" t="s">
        <v>592</v>
      </c>
      <c r="K411" s="162" t="s">
        <v>232</v>
      </c>
      <c r="L411" s="162" t="s">
        <v>667</v>
      </c>
      <c r="M411" s="162" t="s">
        <v>593</v>
      </c>
      <c r="N411" s="162" t="s">
        <v>232</v>
      </c>
      <c r="O411" s="162" t="s">
        <v>594</v>
      </c>
      <c r="P411" s="162" t="s">
        <v>232</v>
      </c>
      <c r="Q411" s="162" t="s">
        <v>668</v>
      </c>
      <c r="R411" s="162"/>
      <c r="S411" s="162" t="s">
        <v>594</v>
      </c>
      <c r="T411" s="162" t="s">
        <v>649</v>
      </c>
      <c r="U411" s="162"/>
      <c r="V411" s="162" t="s">
        <v>603</v>
      </c>
      <c r="W411" s="162" t="s">
        <v>577</v>
      </c>
      <c r="X411" s="162" t="s">
        <v>669</v>
      </c>
      <c r="Y411" s="162" t="s">
        <v>583</v>
      </c>
      <c r="Z411" s="162" t="s">
        <v>633</v>
      </c>
      <c r="AA411" s="162" t="s">
        <v>577</v>
      </c>
      <c r="AB411" s="162" t="s">
        <v>577</v>
      </c>
      <c r="AC411" s="162" t="s">
        <v>670</v>
      </c>
      <c r="AD411" s="162" t="s">
        <v>671</v>
      </c>
      <c r="AE411" s="162" t="s">
        <v>232</v>
      </c>
      <c r="AF411" s="162" t="s">
        <v>577</v>
      </c>
      <c r="AG411" s="162" t="s">
        <v>672</v>
      </c>
      <c r="AH411" s="162" t="s">
        <v>232</v>
      </c>
      <c r="AI411" s="162" t="s">
        <v>673</v>
      </c>
      <c r="AJ411" s="162" t="s">
        <v>549</v>
      </c>
      <c r="AK411" s="162"/>
    </row>
    <row r="412" spans="1:37" ht="15">
      <c r="A412" s="308"/>
      <c r="B412" s="170" t="s">
        <v>760</v>
      </c>
      <c r="C412" s="318"/>
      <c r="D412" s="182"/>
      <c r="E412" s="164">
        <v>109</v>
      </c>
      <c r="F412" s="162">
        <v>9</v>
      </c>
      <c r="G412" s="162">
        <v>1</v>
      </c>
      <c r="H412" s="162"/>
      <c r="I412" s="162"/>
      <c r="J412" s="162">
        <v>48</v>
      </c>
      <c r="K412" s="162"/>
      <c r="L412" s="162">
        <v>35</v>
      </c>
      <c r="M412" s="162">
        <v>3</v>
      </c>
      <c r="N412" s="162"/>
      <c r="O412" s="162">
        <v>12</v>
      </c>
      <c r="P412" s="162"/>
      <c r="Q412" s="162">
        <v>1</v>
      </c>
      <c r="R412" s="162"/>
      <c r="S412" s="162">
        <v>2</v>
      </c>
      <c r="T412" s="162">
        <v>1</v>
      </c>
      <c r="U412" s="162"/>
      <c r="V412" s="162">
        <v>1</v>
      </c>
      <c r="W412" s="162"/>
      <c r="X412" s="162">
        <v>10</v>
      </c>
      <c r="Y412" s="162">
        <v>1</v>
      </c>
      <c r="Z412" s="162">
        <v>26</v>
      </c>
      <c r="AA412" s="162"/>
      <c r="AB412" s="162"/>
      <c r="AC412" s="162">
        <v>1</v>
      </c>
      <c r="AD412" s="162">
        <v>1</v>
      </c>
      <c r="AE412" s="162"/>
      <c r="AF412" s="162"/>
      <c r="AG412" s="162">
        <v>1</v>
      </c>
      <c r="AH412" s="162"/>
      <c r="AI412" s="162"/>
      <c r="AJ412" s="162"/>
      <c r="AK412" s="162"/>
    </row>
    <row r="413" spans="1:37" ht="51">
      <c r="A413" s="308"/>
      <c r="B413" s="224" t="s">
        <v>131</v>
      </c>
      <c r="C413" s="340">
        <v>2008</v>
      </c>
      <c r="D413" s="165"/>
      <c r="E413" s="164" t="s">
        <v>674</v>
      </c>
      <c r="F413" s="164" t="s">
        <v>674</v>
      </c>
      <c r="G413" s="164" t="s">
        <v>674</v>
      </c>
      <c r="H413" s="162" t="s">
        <v>602</v>
      </c>
      <c r="I413" s="164" t="s">
        <v>674</v>
      </c>
      <c r="J413" s="162" t="s">
        <v>557</v>
      </c>
      <c r="K413" s="162" t="s">
        <v>592</v>
      </c>
      <c r="L413" s="162" t="s">
        <v>557</v>
      </c>
      <c r="M413" s="162" t="s">
        <v>661</v>
      </c>
      <c r="N413" s="162" t="s">
        <v>675</v>
      </c>
      <c r="O413" s="162" t="s">
        <v>676</v>
      </c>
      <c r="P413" s="162" t="s">
        <v>579</v>
      </c>
      <c r="Q413" s="162" t="s">
        <v>677</v>
      </c>
      <c r="R413" s="162" t="s">
        <v>574</v>
      </c>
      <c r="S413" s="162" t="s">
        <v>579</v>
      </c>
      <c r="T413" s="162" t="s">
        <v>602</v>
      </c>
      <c r="U413" s="162" t="s">
        <v>579</v>
      </c>
      <c r="V413" s="162" t="s">
        <v>574</v>
      </c>
      <c r="W413" s="162" t="s">
        <v>579</v>
      </c>
      <c r="X413" s="162" t="s">
        <v>602</v>
      </c>
      <c r="Y413" s="162" t="s">
        <v>574</v>
      </c>
      <c r="Z413" s="162" t="s">
        <v>574</v>
      </c>
      <c r="AA413" s="162" t="s">
        <v>678</v>
      </c>
      <c r="AB413" s="162" t="s">
        <v>574</v>
      </c>
      <c r="AC413" s="162" t="s">
        <v>579</v>
      </c>
      <c r="AD413" s="162" t="s">
        <v>579</v>
      </c>
      <c r="AE413" s="162" t="s">
        <v>232</v>
      </c>
      <c r="AF413" s="162" t="s">
        <v>579</v>
      </c>
      <c r="AG413" s="162" t="s">
        <v>679</v>
      </c>
      <c r="AH413" s="162" t="s">
        <v>232</v>
      </c>
      <c r="AI413" s="162" t="s">
        <v>680</v>
      </c>
      <c r="AJ413" s="162" t="s">
        <v>549</v>
      </c>
      <c r="AK413" s="162"/>
    </row>
    <row r="414" spans="1:37" ht="15">
      <c r="A414" s="308"/>
      <c r="B414" s="224" t="s">
        <v>756</v>
      </c>
      <c r="C414" s="340"/>
      <c r="D414" s="165"/>
      <c r="E414" s="164">
        <v>4749</v>
      </c>
      <c r="F414" s="162">
        <v>757</v>
      </c>
      <c r="G414" s="162">
        <v>89</v>
      </c>
      <c r="H414" s="162">
        <v>5</v>
      </c>
      <c r="I414" s="162">
        <v>39</v>
      </c>
      <c r="J414" s="162">
        <v>2165</v>
      </c>
      <c r="K414" s="162">
        <v>4</v>
      </c>
      <c r="L414" s="162">
        <v>463</v>
      </c>
      <c r="M414" s="162">
        <v>27</v>
      </c>
      <c r="N414" s="162">
        <v>8</v>
      </c>
      <c r="O414" s="162">
        <v>75</v>
      </c>
      <c r="P414" s="162">
        <v>136</v>
      </c>
      <c r="Q414" s="162">
        <v>2</v>
      </c>
      <c r="R414" s="162">
        <v>18</v>
      </c>
      <c r="S414" s="162">
        <v>166</v>
      </c>
      <c r="T414" s="162">
        <v>430</v>
      </c>
      <c r="U414" s="162">
        <v>3</v>
      </c>
      <c r="V414" s="162">
        <v>7</v>
      </c>
      <c r="W414" s="162">
        <v>1</v>
      </c>
      <c r="X414" s="162">
        <v>476</v>
      </c>
      <c r="Y414" s="162">
        <v>11</v>
      </c>
      <c r="Z414" s="162">
        <v>33</v>
      </c>
      <c r="AA414" s="162">
        <v>3</v>
      </c>
      <c r="AB414" s="162">
        <v>8</v>
      </c>
      <c r="AC414" s="162">
        <v>456</v>
      </c>
      <c r="AD414" s="162">
        <v>22</v>
      </c>
      <c r="AE414" s="162"/>
      <c r="AF414" s="162">
        <v>3</v>
      </c>
      <c r="AG414" s="162">
        <v>3</v>
      </c>
      <c r="AH414" s="162"/>
      <c r="AI414" s="162">
        <v>5</v>
      </c>
      <c r="AJ414" s="162"/>
      <c r="AK414" s="162"/>
    </row>
    <row r="415" spans="1:37" ht="63.75">
      <c r="A415" s="308"/>
      <c r="B415" s="224" t="s">
        <v>132</v>
      </c>
      <c r="C415" s="340"/>
      <c r="D415" s="165"/>
      <c r="E415" s="162" t="s">
        <v>574</v>
      </c>
      <c r="F415" s="162" t="s">
        <v>681</v>
      </c>
      <c r="G415" s="162" t="s">
        <v>574</v>
      </c>
      <c r="H415" s="162" t="s">
        <v>560</v>
      </c>
      <c r="I415" s="162" t="s">
        <v>583</v>
      </c>
      <c r="J415" s="162" t="s">
        <v>574</v>
      </c>
      <c r="K415" s="162" t="s">
        <v>682</v>
      </c>
      <c r="L415" s="162" t="s">
        <v>566</v>
      </c>
      <c r="M415" s="164" t="s">
        <v>674</v>
      </c>
      <c r="N415" s="162" t="s">
        <v>683</v>
      </c>
      <c r="O415" s="162" t="s">
        <v>557</v>
      </c>
      <c r="P415" s="162" t="s">
        <v>574</v>
      </c>
      <c r="Q415" s="162" t="s">
        <v>678</v>
      </c>
      <c r="R415" s="162" t="s">
        <v>678</v>
      </c>
      <c r="S415" s="162" t="s">
        <v>602</v>
      </c>
      <c r="T415" s="162" t="s">
        <v>574</v>
      </c>
      <c r="U415" s="162" t="s">
        <v>612</v>
      </c>
      <c r="V415" s="162" t="s">
        <v>684</v>
      </c>
      <c r="W415" s="162" t="s">
        <v>685</v>
      </c>
      <c r="X415" s="162" t="s">
        <v>579</v>
      </c>
      <c r="Y415" s="162" t="s">
        <v>579</v>
      </c>
      <c r="Z415" s="162" t="s">
        <v>579</v>
      </c>
      <c r="AA415" s="162" t="s">
        <v>574</v>
      </c>
      <c r="AB415" s="162" t="s">
        <v>686</v>
      </c>
      <c r="AC415" s="162" t="s">
        <v>574</v>
      </c>
      <c r="AD415" s="162" t="s">
        <v>574</v>
      </c>
      <c r="AE415" s="162" t="s">
        <v>232</v>
      </c>
      <c r="AF415" s="162" t="s">
        <v>610</v>
      </c>
      <c r="AG415" s="162" t="s">
        <v>574</v>
      </c>
      <c r="AH415" s="162" t="s">
        <v>232</v>
      </c>
      <c r="AI415" s="162" t="s">
        <v>605</v>
      </c>
      <c r="AJ415" s="162" t="s">
        <v>549</v>
      </c>
      <c r="AK415" s="162"/>
    </row>
    <row r="416" spans="1:37" ht="15">
      <c r="A416" s="308"/>
      <c r="B416" s="224" t="s">
        <v>757</v>
      </c>
      <c r="C416" s="340"/>
      <c r="D416" s="165"/>
      <c r="E416" s="164">
        <v>4565</v>
      </c>
      <c r="F416" s="162">
        <v>496</v>
      </c>
      <c r="G416" s="162">
        <v>41</v>
      </c>
      <c r="H416" s="162">
        <v>2</v>
      </c>
      <c r="I416" s="162">
        <v>20</v>
      </c>
      <c r="J416" s="162">
        <v>539</v>
      </c>
      <c r="K416" s="162">
        <v>2</v>
      </c>
      <c r="L416" s="162">
        <v>132</v>
      </c>
      <c r="M416" s="162">
        <v>19</v>
      </c>
      <c r="N416" s="162">
        <v>6</v>
      </c>
      <c r="O416" s="162">
        <v>87</v>
      </c>
      <c r="P416" s="162">
        <v>92</v>
      </c>
      <c r="Q416" s="162">
        <v>2</v>
      </c>
      <c r="R416" s="162">
        <v>8</v>
      </c>
      <c r="S416" s="162">
        <v>64</v>
      </c>
      <c r="T416" s="162">
        <v>96</v>
      </c>
      <c r="U416" s="162">
        <v>2</v>
      </c>
      <c r="V416" s="162">
        <v>2</v>
      </c>
      <c r="W416" s="162">
        <v>1</v>
      </c>
      <c r="X416" s="162">
        <v>423</v>
      </c>
      <c r="Y416" s="162">
        <v>7</v>
      </c>
      <c r="Z416" s="162">
        <v>25</v>
      </c>
      <c r="AA416" s="162">
        <v>2</v>
      </c>
      <c r="AB416" s="162">
        <v>4</v>
      </c>
      <c r="AC416" s="162">
        <v>137</v>
      </c>
      <c r="AD416" s="162">
        <v>7</v>
      </c>
      <c r="AE416" s="162"/>
      <c r="AF416" s="162">
        <v>2</v>
      </c>
      <c r="AG416" s="162">
        <v>4</v>
      </c>
      <c r="AH416" s="162"/>
      <c r="AI416" s="162">
        <v>8</v>
      </c>
      <c r="AJ416" s="162"/>
      <c r="AK416" s="162"/>
    </row>
    <row r="417" spans="1:37" ht="51">
      <c r="A417" s="308"/>
      <c r="B417" s="224" t="s">
        <v>133</v>
      </c>
      <c r="C417" s="340"/>
      <c r="D417" s="165"/>
      <c r="E417" s="162" t="s">
        <v>681</v>
      </c>
      <c r="F417" s="162" t="s">
        <v>574</v>
      </c>
      <c r="G417" s="162" t="s">
        <v>581</v>
      </c>
      <c r="H417" s="162" t="s">
        <v>687</v>
      </c>
      <c r="I417" s="162" t="s">
        <v>574</v>
      </c>
      <c r="J417" s="162" t="s">
        <v>566</v>
      </c>
      <c r="K417" s="162" t="s">
        <v>613</v>
      </c>
      <c r="L417" s="162" t="s">
        <v>688</v>
      </c>
      <c r="M417" s="162" t="s">
        <v>613</v>
      </c>
      <c r="N417" s="162" t="s">
        <v>689</v>
      </c>
      <c r="O417" s="162" t="s">
        <v>690</v>
      </c>
      <c r="P417" s="162" t="s">
        <v>678</v>
      </c>
      <c r="Q417" s="162" t="s">
        <v>594</v>
      </c>
      <c r="R417" s="162" t="s">
        <v>602</v>
      </c>
      <c r="S417" s="162" t="s">
        <v>574</v>
      </c>
      <c r="T417" s="162" t="s">
        <v>579</v>
      </c>
      <c r="U417" s="162" t="s">
        <v>691</v>
      </c>
      <c r="V417" s="162" t="s">
        <v>594</v>
      </c>
      <c r="W417" s="162" t="s">
        <v>692</v>
      </c>
      <c r="X417" s="162" t="s">
        <v>574</v>
      </c>
      <c r="Y417" s="162" t="s">
        <v>686</v>
      </c>
      <c r="Z417" s="162" t="s">
        <v>566</v>
      </c>
      <c r="AA417" s="162" t="s">
        <v>460</v>
      </c>
      <c r="AB417" s="162" t="s">
        <v>678</v>
      </c>
      <c r="AC417" s="162" t="s">
        <v>566</v>
      </c>
      <c r="AD417" s="162" t="s">
        <v>613</v>
      </c>
      <c r="AE417" s="162" t="s">
        <v>232</v>
      </c>
      <c r="AF417" s="162" t="s">
        <v>574</v>
      </c>
      <c r="AG417" s="162" t="s">
        <v>690</v>
      </c>
      <c r="AH417" s="162" t="s">
        <v>232</v>
      </c>
      <c r="AI417" s="162" t="s">
        <v>579</v>
      </c>
      <c r="AJ417" s="162" t="s">
        <v>549</v>
      </c>
      <c r="AK417" s="162"/>
    </row>
    <row r="418" spans="1:37" ht="15">
      <c r="A418" s="308"/>
      <c r="B418" s="224" t="s">
        <v>758</v>
      </c>
      <c r="C418" s="340"/>
      <c r="D418" s="165"/>
      <c r="E418" s="164">
        <v>1641</v>
      </c>
      <c r="F418" s="162">
        <v>273</v>
      </c>
      <c r="G418" s="162">
        <v>33</v>
      </c>
      <c r="H418" s="162">
        <v>2</v>
      </c>
      <c r="I418" s="162">
        <v>17</v>
      </c>
      <c r="J418" s="162">
        <v>464</v>
      </c>
      <c r="K418" s="162">
        <v>2</v>
      </c>
      <c r="L418" s="162">
        <v>151</v>
      </c>
      <c r="M418" s="162">
        <v>18</v>
      </c>
      <c r="N418" s="162">
        <v>4</v>
      </c>
      <c r="O418" s="162">
        <v>34</v>
      </c>
      <c r="P418" s="162">
        <v>92</v>
      </c>
      <c r="Q418" s="162">
        <v>2</v>
      </c>
      <c r="R418" s="162">
        <v>12</v>
      </c>
      <c r="S418" s="162">
        <v>50</v>
      </c>
      <c r="T418" s="162">
        <v>60</v>
      </c>
      <c r="U418" s="162">
        <v>2</v>
      </c>
      <c r="V418" s="162">
        <v>2</v>
      </c>
      <c r="W418" s="162">
        <v>1</v>
      </c>
      <c r="X418" s="162">
        <v>164</v>
      </c>
      <c r="Y418" s="162">
        <v>6</v>
      </c>
      <c r="Z418" s="162">
        <v>25</v>
      </c>
      <c r="AA418" s="162">
        <v>2</v>
      </c>
      <c r="AB418" s="162">
        <v>4</v>
      </c>
      <c r="AC418" s="162">
        <v>159</v>
      </c>
      <c r="AD418" s="162">
        <v>5</v>
      </c>
      <c r="AE418" s="162"/>
      <c r="AF418" s="162">
        <v>2</v>
      </c>
      <c r="AG418" s="162">
        <v>2</v>
      </c>
      <c r="AH418" s="162"/>
      <c r="AI418" s="162">
        <v>2</v>
      </c>
      <c r="AJ418" s="162"/>
      <c r="AK418" s="162"/>
    </row>
    <row r="419" spans="1:37" ht="76.5">
      <c r="A419" s="308"/>
      <c r="B419" s="224" t="s">
        <v>134</v>
      </c>
      <c r="C419" s="340"/>
      <c r="D419" s="165"/>
      <c r="E419" s="162" t="s">
        <v>566</v>
      </c>
      <c r="F419" s="162" t="s">
        <v>560</v>
      </c>
      <c r="G419" s="162" t="s">
        <v>612</v>
      </c>
      <c r="H419" s="162" t="s">
        <v>427</v>
      </c>
      <c r="I419" s="162" t="s">
        <v>560</v>
      </c>
      <c r="J419" s="162" t="s">
        <v>594</v>
      </c>
      <c r="K419" s="162" t="s">
        <v>556</v>
      </c>
      <c r="L419" s="162" t="s">
        <v>574</v>
      </c>
      <c r="M419" s="162" t="s">
        <v>566</v>
      </c>
      <c r="N419" s="162" t="s">
        <v>574</v>
      </c>
      <c r="O419" s="162" t="s">
        <v>574</v>
      </c>
      <c r="P419" s="162" t="s">
        <v>618</v>
      </c>
      <c r="Q419" s="162" t="s">
        <v>579</v>
      </c>
      <c r="R419" s="162" t="s">
        <v>618</v>
      </c>
      <c r="S419" s="162" t="s">
        <v>566</v>
      </c>
      <c r="T419" s="162" t="s">
        <v>594</v>
      </c>
      <c r="U419" s="162" t="s">
        <v>581</v>
      </c>
      <c r="V419" s="162" t="s">
        <v>566</v>
      </c>
      <c r="W419" s="162" t="s">
        <v>693</v>
      </c>
      <c r="X419" s="162" t="s">
        <v>566</v>
      </c>
      <c r="Y419" s="162" t="s">
        <v>694</v>
      </c>
      <c r="Z419" s="162" t="s">
        <v>665</v>
      </c>
      <c r="AA419" s="162" t="s">
        <v>695</v>
      </c>
      <c r="AB419" s="162" t="s">
        <v>696</v>
      </c>
      <c r="AC419" s="162" t="s">
        <v>678</v>
      </c>
      <c r="AD419" s="162" t="s">
        <v>614</v>
      </c>
      <c r="AE419" s="162" t="s">
        <v>232</v>
      </c>
      <c r="AF419" s="162" t="s">
        <v>679</v>
      </c>
      <c r="AG419" s="162" t="s">
        <v>566</v>
      </c>
      <c r="AH419" s="162" t="s">
        <v>232</v>
      </c>
      <c r="AI419" s="162" t="s">
        <v>678</v>
      </c>
      <c r="AJ419" s="162" t="s">
        <v>549</v>
      </c>
      <c r="AK419" s="162"/>
    </row>
    <row r="420" spans="1:37" ht="15">
      <c r="A420" s="308"/>
      <c r="B420" s="224" t="s">
        <v>759</v>
      </c>
      <c r="C420" s="340"/>
      <c r="D420" s="165"/>
      <c r="E420" s="164">
        <v>895</v>
      </c>
      <c r="F420" s="162">
        <v>206</v>
      </c>
      <c r="G420" s="162">
        <v>23</v>
      </c>
      <c r="H420" s="162">
        <v>2</v>
      </c>
      <c r="I420" s="162">
        <v>10</v>
      </c>
      <c r="J420" s="162">
        <v>478</v>
      </c>
      <c r="K420" s="162">
        <v>1</v>
      </c>
      <c r="L420" s="162">
        <v>110</v>
      </c>
      <c r="M420" s="162">
        <v>4</v>
      </c>
      <c r="N420" s="162">
        <v>3</v>
      </c>
      <c r="O420" s="162">
        <v>26</v>
      </c>
      <c r="P420" s="162">
        <v>55</v>
      </c>
      <c r="Q420" s="162">
        <v>2</v>
      </c>
      <c r="R420" s="162">
        <v>5</v>
      </c>
      <c r="S420" s="162">
        <v>37</v>
      </c>
      <c r="T420" s="162">
        <v>36</v>
      </c>
      <c r="U420" s="162">
        <v>2</v>
      </c>
      <c r="V420" s="162">
        <v>2</v>
      </c>
      <c r="W420" s="162">
        <v>1</v>
      </c>
      <c r="X420" s="162">
        <v>74</v>
      </c>
      <c r="Y420" s="162">
        <v>7</v>
      </c>
      <c r="Z420" s="162">
        <v>9</v>
      </c>
      <c r="AA420" s="162">
        <v>2</v>
      </c>
      <c r="AB420" s="162">
        <v>3</v>
      </c>
      <c r="AC420" s="162">
        <v>156</v>
      </c>
      <c r="AD420" s="162">
        <v>5</v>
      </c>
      <c r="AE420" s="162"/>
      <c r="AF420" s="162">
        <v>1</v>
      </c>
      <c r="AG420" s="162">
        <v>2</v>
      </c>
      <c r="AH420" s="162"/>
      <c r="AI420" s="162">
        <v>2</v>
      </c>
      <c r="AJ420" s="162"/>
      <c r="AK420" s="162"/>
    </row>
    <row r="421" spans="1:37" ht="63.75">
      <c r="A421" s="308"/>
      <c r="B421" s="224" t="s">
        <v>135</v>
      </c>
      <c r="C421" s="340"/>
      <c r="D421" s="165"/>
      <c r="E421" s="162" t="s">
        <v>697</v>
      </c>
      <c r="F421" s="162" t="s">
        <v>594</v>
      </c>
      <c r="G421" s="162" t="s">
        <v>560</v>
      </c>
      <c r="H421" s="162" t="s">
        <v>698</v>
      </c>
      <c r="I421" s="162" t="s">
        <v>592</v>
      </c>
      <c r="J421" s="162" t="s">
        <v>697</v>
      </c>
      <c r="K421" s="162" t="s">
        <v>560</v>
      </c>
      <c r="L421" s="162" t="s">
        <v>697</v>
      </c>
      <c r="M421" s="162" t="s">
        <v>556</v>
      </c>
      <c r="N421" s="162" t="s">
        <v>699</v>
      </c>
      <c r="O421" s="162" t="s">
        <v>652</v>
      </c>
      <c r="P421" s="162" t="s">
        <v>665</v>
      </c>
      <c r="Q421" s="162" t="s">
        <v>700</v>
      </c>
      <c r="R421" s="162" t="s">
        <v>665</v>
      </c>
      <c r="S421" s="162" t="s">
        <v>641</v>
      </c>
      <c r="T421" s="162" t="s">
        <v>618</v>
      </c>
      <c r="U421" s="162" t="s">
        <v>701</v>
      </c>
      <c r="V421" s="162" t="s">
        <v>556</v>
      </c>
      <c r="W421" s="162" t="s">
        <v>577</v>
      </c>
      <c r="X421" s="162" t="s">
        <v>577</v>
      </c>
      <c r="Y421" s="162" t="s">
        <v>577</v>
      </c>
      <c r="Z421" s="162" t="s">
        <v>613</v>
      </c>
      <c r="AA421" s="162" t="s">
        <v>604</v>
      </c>
      <c r="AB421" s="162" t="s">
        <v>702</v>
      </c>
      <c r="AC421" s="162" t="s">
        <v>641</v>
      </c>
      <c r="AD421" s="162" t="s">
        <v>641</v>
      </c>
      <c r="AE421" s="162" t="s">
        <v>232</v>
      </c>
      <c r="AF421" s="162" t="s">
        <v>566</v>
      </c>
      <c r="AG421" s="162" t="s">
        <v>577</v>
      </c>
      <c r="AH421" s="162" t="s">
        <v>232</v>
      </c>
      <c r="AI421" s="162" t="s">
        <v>613</v>
      </c>
      <c r="AJ421" s="162" t="s">
        <v>549</v>
      </c>
      <c r="AK421" s="162"/>
    </row>
    <row r="422" spans="1:37" ht="15">
      <c r="A422" s="308"/>
      <c r="B422" s="224" t="s">
        <v>760</v>
      </c>
      <c r="C422" s="318"/>
      <c r="D422" s="165"/>
      <c r="E422" s="164">
        <v>477</v>
      </c>
      <c r="F422" s="162">
        <v>147</v>
      </c>
      <c r="G422" s="162">
        <v>10</v>
      </c>
      <c r="H422" s="162">
        <v>1</v>
      </c>
      <c r="I422" s="162">
        <v>4</v>
      </c>
      <c r="J422" s="162">
        <v>392</v>
      </c>
      <c r="K422" s="162">
        <v>1</v>
      </c>
      <c r="L422" s="162">
        <v>49</v>
      </c>
      <c r="M422" s="162">
        <v>3</v>
      </c>
      <c r="N422" s="162">
        <v>2</v>
      </c>
      <c r="O422" s="162">
        <v>22</v>
      </c>
      <c r="P422" s="162">
        <v>65</v>
      </c>
      <c r="Q422" s="162">
        <v>2</v>
      </c>
      <c r="R422" s="162">
        <v>6</v>
      </c>
      <c r="S422" s="162">
        <v>40</v>
      </c>
      <c r="T422" s="162">
        <v>40</v>
      </c>
      <c r="U422" s="162">
        <v>1</v>
      </c>
      <c r="V422" s="162">
        <v>1</v>
      </c>
      <c r="W422" s="162"/>
      <c r="X422" s="162"/>
      <c r="Y422" s="162"/>
      <c r="Z422" s="162">
        <v>6</v>
      </c>
      <c r="AA422" s="162">
        <v>1</v>
      </c>
      <c r="AB422" s="162">
        <v>3</v>
      </c>
      <c r="AC422" s="162">
        <v>135</v>
      </c>
      <c r="AD422" s="162">
        <v>4</v>
      </c>
      <c r="AE422" s="162"/>
      <c r="AF422" s="162">
        <v>1</v>
      </c>
      <c r="AG422" s="162"/>
      <c r="AH422" s="162"/>
      <c r="AI422" s="162">
        <v>1</v>
      </c>
      <c r="AJ422" s="162"/>
      <c r="AK422" s="162"/>
    </row>
    <row r="423" spans="1:37" ht="76.5">
      <c r="A423" s="308"/>
      <c r="B423" s="170" t="s">
        <v>131</v>
      </c>
      <c r="C423" s="300">
        <v>2009</v>
      </c>
      <c r="D423" s="182"/>
      <c r="E423" s="162" t="s">
        <v>602</v>
      </c>
      <c r="F423" s="162" t="s">
        <v>602</v>
      </c>
      <c r="G423" s="162" t="s">
        <v>703</v>
      </c>
      <c r="H423" s="162" t="s">
        <v>704</v>
      </c>
      <c r="I423" s="162" t="s">
        <v>577</v>
      </c>
      <c r="J423" s="162" t="s">
        <v>574</v>
      </c>
      <c r="K423" s="162" t="s">
        <v>574</v>
      </c>
      <c r="L423" s="162" t="s">
        <v>574</v>
      </c>
      <c r="M423" s="164" t="s">
        <v>705</v>
      </c>
      <c r="N423" s="162" t="s">
        <v>682</v>
      </c>
      <c r="O423" s="162" t="s">
        <v>574</v>
      </c>
      <c r="P423" s="162" t="s">
        <v>678</v>
      </c>
      <c r="Q423" s="162" t="s">
        <v>556</v>
      </c>
      <c r="R423" s="162" t="s">
        <v>574</v>
      </c>
      <c r="S423" s="162" t="s">
        <v>579</v>
      </c>
      <c r="T423" s="162" t="s">
        <v>665</v>
      </c>
      <c r="U423" s="162" t="s">
        <v>640</v>
      </c>
      <c r="V423" s="162" t="s">
        <v>570</v>
      </c>
      <c r="W423" s="162" t="s">
        <v>566</v>
      </c>
      <c r="X423" s="162" t="s">
        <v>577</v>
      </c>
      <c r="Y423" s="162" t="s">
        <v>678</v>
      </c>
      <c r="Z423" s="162" t="s">
        <v>706</v>
      </c>
      <c r="AA423" s="162" t="s">
        <v>571</v>
      </c>
      <c r="AB423" s="162" t="s">
        <v>678</v>
      </c>
      <c r="AC423" s="162" t="s">
        <v>574</v>
      </c>
      <c r="AD423" s="162" t="s">
        <v>555</v>
      </c>
      <c r="AE423" s="162" t="s">
        <v>232</v>
      </c>
      <c r="AF423" s="162" t="s">
        <v>594</v>
      </c>
      <c r="AG423" s="162" t="s">
        <v>579</v>
      </c>
      <c r="AH423" s="162" t="s">
        <v>232</v>
      </c>
      <c r="AI423" s="162" t="s">
        <v>707</v>
      </c>
      <c r="AJ423" s="162" t="s">
        <v>549</v>
      </c>
      <c r="AK423" s="162"/>
    </row>
    <row r="424" spans="1:37" ht="15">
      <c r="A424" s="308"/>
      <c r="B424" s="170" t="s">
        <v>756</v>
      </c>
      <c r="C424" s="300"/>
      <c r="D424" s="182"/>
      <c r="E424" s="164">
        <v>278</v>
      </c>
      <c r="F424" s="162">
        <v>244</v>
      </c>
      <c r="G424" s="162">
        <v>19</v>
      </c>
      <c r="H424" s="162">
        <v>27</v>
      </c>
      <c r="I424" s="162"/>
      <c r="J424" s="162">
        <v>2</v>
      </c>
      <c r="K424" s="162">
        <v>1</v>
      </c>
      <c r="L424" s="162">
        <v>9</v>
      </c>
      <c r="M424" s="162">
        <v>19</v>
      </c>
      <c r="N424" s="162">
        <v>2</v>
      </c>
      <c r="O424" s="162">
        <v>7</v>
      </c>
      <c r="P424" s="162">
        <v>24</v>
      </c>
      <c r="Q424" s="162">
        <v>3</v>
      </c>
      <c r="R424" s="162">
        <v>7</v>
      </c>
      <c r="S424" s="162">
        <v>1</v>
      </c>
      <c r="T424" s="162">
        <v>5</v>
      </c>
      <c r="U424" s="162">
        <v>1</v>
      </c>
      <c r="V424" s="162">
        <v>2</v>
      </c>
      <c r="W424" s="162">
        <v>17</v>
      </c>
      <c r="X424" s="162"/>
      <c r="Y424" s="162">
        <v>8</v>
      </c>
      <c r="Z424" s="162">
        <v>22</v>
      </c>
      <c r="AA424" s="162">
        <v>2</v>
      </c>
      <c r="AB424" s="162">
        <v>5</v>
      </c>
      <c r="AC424" s="162">
        <v>10</v>
      </c>
      <c r="AD424" s="162">
        <v>2</v>
      </c>
      <c r="AE424" s="162"/>
      <c r="AF424" s="162">
        <v>1</v>
      </c>
      <c r="AG424" s="162">
        <v>3</v>
      </c>
      <c r="AH424" s="162"/>
      <c r="AI424" s="162">
        <v>3</v>
      </c>
      <c r="AJ424" s="162"/>
      <c r="AK424" s="162"/>
    </row>
    <row r="425" spans="1:37" ht="51">
      <c r="A425" s="308"/>
      <c r="B425" s="170" t="s">
        <v>132</v>
      </c>
      <c r="C425" s="300"/>
      <c r="D425" s="182"/>
      <c r="E425" s="162" t="s">
        <v>574</v>
      </c>
      <c r="F425" s="164" t="s">
        <v>705</v>
      </c>
      <c r="G425" s="162" t="s">
        <v>708</v>
      </c>
      <c r="H425" s="162" t="s">
        <v>661</v>
      </c>
      <c r="I425" s="162" t="s">
        <v>577</v>
      </c>
      <c r="J425" s="162" t="s">
        <v>602</v>
      </c>
      <c r="K425" s="162" t="s">
        <v>602</v>
      </c>
      <c r="L425" s="162" t="s">
        <v>615</v>
      </c>
      <c r="M425" s="162" t="s">
        <v>703</v>
      </c>
      <c r="N425" s="162" t="s">
        <v>709</v>
      </c>
      <c r="O425" s="162" t="s">
        <v>676</v>
      </c>
      <c r="P425" s="162" t="s">
        <v>665</v>
      </c>
      <c r="Q425" s="162" t="s">
        <v>579</v>
      </c>
      <c r="R425" s="162" t="s">
        <v>678</v>
      </c>
      <c r="S425" s="162" t="s">
        <v>687</v>
      </c>
      <c r="T425" s="162" t="s">
        <v>602</v>
      </c>
      <c r="U425" s="162" t="s">
        <v>577</v>
      </c>
      <c r="V425" s="162" t="s">
        <v>649</v>
      </c>
      <c r="W425" s="162" t="s">
        <v>602</v>
      </c>
      <c r="X425" s="162" t="s">
        <v>577</v>
      </c>
      <c r="Y425" s="162" t="s">
        <v>649</v>
      </c>
      <c r="Z425" s="162" t="s">
        <v>574</v>
      </c>
      <c r="AA425" s="162" t="s">
        <v>710</v>
      </c>
      <c r="AB425" s="162" t="s">
        <v>665</v>
      </c>
      <c r="AC425" s="162" t="s">
        <v>665</v>
      </c>
      <c r="AD425" s="162" t="s">
        <v>711</v>
      </c>
      <c r="AE425" s="162" t="s">
        <v>232</v>
      </c>
      <c r="AF425" s="162" t="s">
        <v>577</v>
      </c>
      <c r="AG425" s="162" t="s">
        <v>602</v>
      </c>
      <c r="AH425" s="162" t="s">
        <v>232</v>
      </c>
      <c r="AI425" s="162" t="s">
        <v>625</v>
      </c>
      <c r="AJ425" s="162" t="s">
        <v>549</v>
      </c>
      <c r="AK425" s="162"/>
    </row>
    <row r="426" spans="1:37" ht="15">
      <c r="A426" s="308"/>
      <c r="B426" s="170" t="s">
        <v>757</v>
      </c>
      <c r="C426" s="300"/>
      <c r="D426" s="182"/>
      <c r="E426" s="164">
        <v>203</v>
      </c>
      <c r="F426" s="162">
        <v>164</v>
      </c>
      <c r="G426" s="162">
        <v>11</v>
      </c>
      <c r="H426" s="162">
        <v>17</v>
      </c>
      <c r="I426" s="162"/>
      <c r="J426" s="162">
        <v>2</v>
      </c>
      <c r="K426" s="162">
        <v>1</v>
      </c>
      <c r="L426" s="162">
        <v>5</v>
      </c>
      <c r="M426" s="162">
        <v>5</v>
      </c>
      <c r="N426" s="162">
        <v>1</v>
      </c>
      <c r="O426" s="162">
        <v>5</v>
      </c>
      <c r="P426" s="162">
        <v>31</v>
      </c>
      <c r="Q426" s="162">
        <v>2</v>
      </c>
      <c r="R426" s="162">
        <v>6</v>
      </c>
      <c r="S426" s="162">
        <v>1</v>
      </c>
      <c r="T426" s="162">
        <v>4</v>
      </c>
      <c r="U426" s="162"/>
      <c r="V426" s="162">
        <v>1</v>
      </c>
      <c r="W426" s="162">
        <v>19</v>
      </c>
      <c r="X426" s="162"/>
      <c r="Y426" s="162">
        <v>2</v>
      </c>
      <c r="Z426" s="162">
        <v>25</v>
      </c>
      <c r="AA426" s="162">
        <v>1</v>
      </c>
      <c r="AB426" s="162">
        <v>2</v>
      </c>
      <c r="AC426" s="162">
        <v>8</v>
      </c>
      <c r="AD426" s="162">
        <v>1</v>
      </c>
      <c r="AE426" s="162"/>
      <c r="AF426" s="162"/>
      <c r="AG426" s="162">
        <v>2</v>
      </c>
      <c r="AH426" s="162"/>
      <c r="AI426" s="162">
        <v>4</v>
      </c>
      <c r="AJ426" s="162"/>
      <c r="AK426" s="162"/>
    </row>
    <row r="427" spans="1:37" ht="38.25">
      <c r="A427" s="308"/>
      <c r="B427" s="170" t="s">
        <v>133</v>
      </c>
      <c r="C427" s="300"/>
      <c r="D427" s="182"/>
      <c r="E427" s="164" t="s">
        <v>705</v>
      </c>
      <c r="F427" s="162" t="s">
        <v>574</v>
      </c>
      <c r="G427" s="162" t="s">
        <v>682</v>
      </c>
      <c r="H427" s="164" t="s">
        <v>705</v>
      </c>
      <c r="I427" s="162" t="s">
        <v>577</v>
      </c>
      <c r="J427" s="162" t="s">
        <v>712</v>
      </c>
      <c r="K427" s="162" t="s">
        <v>713</v>
      </c>
      <c r="L427" s="162" t="s">
        <v>714</v>
      </c>
      <c r="M427" s="162" t="s">
        <v>556</v>
      </c>
      <c r="N427" s="162" t="s">
        <v>639</v>
      </c>
      <c r="O427" s="162" t="s">
        <v>557</v>
      </c>
      <c r="P427" s="162" t="s">
        <v>594</v>
      </c>
      <c r="Q427" s="162" t="s">
        <v>715</v>
      </c>
      <c r="R427" s="162" t="s">
        <v>670</v>
      </c>
      <c r="S427" s="162" t="s">
        <v>566</v>
      </c>
      <c r="T427" s="162" t="s">
        <v>574</v>
      </c>
      <c r="U427" s="162" t="s">
        <v>577</v>
      </c>
      <c r="V427" s="162" t="s">
        <v>716</v>
      </c>
      <c r="W427" s="162" t="s">
        <v>579</v>
      </c>
      <c r="X427" s="162" t="s">
        <v>577</v>
      </c>
      <c r="Y427" s="162" t="s">
        <v>689</v>
      </c>
      <c r="Z427" s="162" t="s">
        <v>579</v>
      </c>
      <c r="AA427" s="162" t="s">
        <v>574</v>
      </c>
      <c r="AB427" s="162" t="s">
        <v>717</v>
      </c>
      <c r="AC427" s="162" t="s">
        <v>678</v>
      </c>
      <c r="AD427" s="162" t="s">
        <v>577</v>
      </c>
      <c r="AE427" s="162" t="s">
        <v>232</v>
      </c>
      <c r="AF427" s="162" t="s">
        <v>577</v>
      </c>
      <c r="AG427" s="162" t="s">
        <v>577</v>
      </c>
      <c r="AH427" s="162" t="s">
        <v>232</v>
      </c>
      <c r="AI427" s="162" t="s">
        <v>579</v>
      </c>
      <c r="AJ427" s="162" t="s">
        <v>549</v>
      </c>
      <c r="AK427" s="162"/>
    </row>
    <row r="428" spans="1:37" ht="15">
      <c r="A428" s="308"/>
      <c r="B428" s="170" t="s">
        <v>758</v>
      </c>
      <c r="C428" s="300"/>
      <c r="D428" s="182"/>
      <c r="E428" s="164">
        <v>177</v>
      </c>
      <c r="F428" s="162">
        <v>129</v>
      </c>
      <c r="G428" s="162">
        <v>3</v>
      </c>
      <c r="H428" s="162">
        <v>17</v>
      </c>
      <c r="I428" s="162"/>
      <c r="J428" s="162">
        <v>1</v>
      </c>
      <c r="K428" s="162">
        <v>1</v>
      </c>
      <c r="L428" s="162">
        <v>4</v>
      </c>
      <c r="M428" s="162">
        <v>3</v>
      </c>
      <c r="N428" s="162">
        <v>1</v>
      </c>
      <c r="O428" s="162">
        <v>9</v>
      </c>
      <c r="P428" s="162">
        <v>14</v>
      </c>
      <c r="Q428" s="162">
        <v>1</v>
      </c>
      <c r="R428" s="162">
        <v>2</v>
      </c>
      <c r="S428" s="162">
        <v>1</v>
      </c>
      <c r="T428" s="162">
        <v>4</v>
      </c>
      <c r="U428" s="162"/>
      <c r="V428" s="162">
        <v>1</v>
      </c>
      <c r="W428" s="162">
        <v>8</v>
      </c>
      <c r="X428" s="162"/>
      <c r="Y428" s="162">
        <v>2</v>
      </c>
      <c r="Z428" s="162">
        <v>23</v>
      </c>
      <c r="AA428" s="162">
        <v>1</v>
      </c>
      <c r="AB428" s="162">
        <v>2</v>
      </c>
      <c r="AC428" s="162">
        <v>6</v>
      </c>
      <c r="AD428" s="162"/>
      <c r="AE428" s="162"/>
      <c r="AF428" s="162"/>
      <c r="AG428" s="162"/>
      <c r="AH428" s="162"/>
      <c r="AI428" s="162">
        <v>1</v>
      </c>
      <c r="AJ428" s="162"/>
      <c r="AK428" s="162"/>
    </row>
    <row r="429" spans="1:37" ht="38.25">
      <c r="A429" s="308"/>
      <c r="B429" s="170" t="s">
        <v>134</v>
      </c>
      <c r="C429" s="300"/>
      <c r="D429" s="182"/>
      <c r="E429" s="162" t="s">
        <v>605</v>
      </c>
      <c r="F429" s="162" t="s">
        <v>605</v>
      </c>
      <c r="G429" s="164" t="s">
        <v>705</v>
      </c>
      <c r="H429" s="162" t="s">
        <v>703</v>
      </c>
      <c r="I429" s="162" t="s">
        <v>577</v>
      </c>
      <c r="J429" s="164" t="s">
        <v>705</v>
      </c>
      <c r="K429" s="162" t="s">
        <v>675</v>
      </c>
      <c r="L429" s="162" t="s">
        <v>706</v>
      </c>
      <c r="M429" s="162" t="s">
        <v>718</v>
      </c>
      <c r="N429" s="162" t="s">
        <v>713</v>
      </c>
      <c r="O429" s="162" t="s">
        <v>695</v>
      </c>
      <c r="P429" s="162" t="s">
        <v>574</v>
      </c>
      <c r="Q429" s="162" t="s">
        <v>602</v>
      </c>
      <c r="R429" s="162" t="s">
        <v>719</v>
      </c>
      <c r="S429" s="162" t="s">
        <v>720</v>
      </c>
      <c r="T429" s="162" t="s">
        <v>678</v>
      </c>
      <c r="U429" s="162" t="s">
        <v>577</v>
      </c>
      <c r="V429" s="162" t="s">
        <v>577</v>
      </c>
      <c r="W429" s="162" t="s">
        <v>695</v>
      </c>
      <c r="X429" s="162" t="s">
        <v>577</v>
      </c>
      <c r="Y429" s="162" t="s">
        <v>721</v>
      </c>
      <c r="Z429" s="162" t="s">
        <v>615</v>
      </c>
      <c r="AA429" s="162" t="s">
        <v>308</v>
      </c>
      <c r="AB429" s="162" t="s">
        <v>722</v>
      </c>
      <c r="AC429" s="162" t="s">
        <v>605</v>
      </c>
      <c r="AD429" s="162" t="s">
        <v>577</v>
      </c>
      <c r="AE429" s="162" t="s">
        <v>232</v>
      </c>
      <c r="AF429" s="162" t="s">
        <v>577</v>
      </c>
      <c r="AG429" s="162" t="s">
        <v>577</v>
      </c>
      <c r="AH429" s="162" t="s">
        <v>232</v>
      </c>
      <c r="AI429" s="162" t="s">
        <v>613</v>
      </c>
      <c r="AJ429" s="162" t="s">
        <v>549</v>
      </c>
      <c r="AK429" s="162"/>
    </row>
    <row r="430" spans="1:37" ht="15">
      <c r="A430" s="308"/>
      <c r="B430" s="170" t="s">
        <v>759</v>
      </c>
      <c r="C430" s="300"/>
      <c r="D430" s="182"/>
      <c r="E430" s="164">
        <v>135</v>
      </c>
      <c r="F430" s="162">
        <v>130</v>
      </c>
      <c r="G430" s="162">
        <v>3</v>
      </c>
      <c r="H430" s="162">
        <v>17</v>
      </c>
      <c r="I430" s="162"/>
      <c r="J430" s="162">
        <v>1</v>
      </c>
      <c r="K430" s="162">
        <v>1</v>
      </c>
      <c r="L430" s="162">
        <v>3</v>
      </c>
      <c r="M430" s="162">
        <v>2</v>
      </c>
      <c r="N430" s="162">
        <v>1</v>
      </c>
      <c r="O430" s="162">
        <v>4</v>
      </c>
      <c r="P430" s="162">
        <v>12</v>
      </c>
      <c r="Q430" s="162">
        <v>1</v>
      </c>
      <c r="R430" s="162">
        <v>2</v>
      </c>
      <c r="S430" s="162">
        <v>1</v>
      </c>
      <c r="T430" s="162">
        <v>6</v>
      </c>
      <c r="U430" s="162"/>
      <c r="V430" s="162"/>
      <c r="W430" s="162">
        <v>5</v>
      </c>
      <c r="X430" s="162"/>
      <c r="Y430" s="162">
        <v>1</v>
      </c>
      <c r="Z430" s="162">
        <v>24</v>
      </c>
      <c r="AA430" s="162">
        <v>1</v>
      </c>
      <c r="AB430" s="162">
        <v>1</v>
      </c>
      <c r="AC430" s="162">
        <v>5</v>
      </c>
      <c r="AD430" s="162"/>
      <c r="AE430" s="162"/>
      <c r="AF430" s="162"/>
      <c r="AG430" s="162"/>
      <c r="AH430" s="162"/>
      <c r="AI430" s="162">
        <v>1</v>
      </c>
      <c r="AJ430" s="162"/>
      <c r="AK430" s="162"/>
    </row>
    <row r="431" spans="1:37" ht="38.25">
      <c r="A431" s="308"/>
      <c r="B431" s="170" t="s">
        <v>135</v>
      </c>
      <c r="C431" s="300"/>
      <c r="D431" s="182"/>
      <c r="E431" s="162" t="s">
        <v>703</v>
      </c>
      <c r="F431" s="162" t="s">
        <v>723</v>
      </c>
      <c r="G431" s="162" t="s">
        <v>566</v>
      </c>
      <c r="H431" s="162" t="s">
        <v>724</v>
      </c>
      <c r="I431" s="162" t="s">
        <v>577</v>
      </c>
      <c r="J431" s="162" t="s">
        <v>725</v>
      </c>
      <c r="K431" s="162" t="s">
        <v>665</v>
      </c>
      <c r="L431" s="162" t="s">
        <v>726</v>
      </c>
      <c r="M431" s="162" t="s">
        <v>594</v>
      </c>
      <c r="N431" s="162" t="s">
        <v>577</v>
      </c>
      <c r="O431" s="162" t="s">
        <v>727</v>
      </c>
      <c r="P431" s="162" t="s">
        <v>728</v>
      </c>
      <c r="Q431" s="162" t="s">
        <v>566</v>
      </c>
      <c r="R431" s="162" t="s">
        <v>729</v>
      </c>
      <c r="S431" s="162" t="s">
        <v>723</v>
      </c>
      <c r="T431" s="162" t="s">
        <v>594</v>
      </c>
      <c r="U431" s="162" t="s">
        <v>577</v>
      </c>
      <c r="V431" s="162" t="s">
        <v>577</v>
      </c>
      <c r="W431" s="162" t="s">
        <v>692</v>
      </c>
      <c r="X431" s="162" t="s">
        <v>577</v>
      </c>
      <c r="Y431" s="162" t="s">
        <v>572</v>
      </c>
      <c r="Z431" s="162" t="s">
        <v>610</v>
      </c>
      <c r="AA431" s="162" t="s">
        <v>730</v>
      </c>
      <c r="AB431" s="162" t="s">
        <v>731</v>
      </c>
      <c r="AC431" s="162" t="s">
        <v>732</v>
      </c>
      <c r="AD431" s="162" t="s">
        <v>577</v>
      </c>
      <c r="AE431" s="162" t="s">
        <v>232</v>
      </c>
      <c r="AF431" s="162" t="s">
        <v>577</v>
      </c>
      <c r="AG431" s="162" t="s">
        <v>577</v>
      </c>
      <c r="AH431" s="162" t="s">
        <v>232</v>
      </c>
      <c r="AI431" s="162" t="s">
        <v>570</v>
      </c>
      <c r="AJ431" s="162" t="s">
        <v>549</v>
      </c>
      <c r="AK431" s="162"/>
    </row>
    <row r="432" spans="1:37" ht="15">
      <c r="A432" s="308"/>
      <c r="B432" s="170" t="s">
        <v>760</v>
      </c>
      <c r="C432" s="318"/>
      <c r="D432" s="182"/>
      <c r="E432" s="164">
        <v>45</v>
      </c>
      <c r="F432" s="162">
        <v>38</v>
      </c>
      <c r="G432" s="162">
        <v>2</v>
      </c>
      <c r="H432" s="162">
        <v>7</v>
      </c>
      <c r="I432" s="162"/>
      <c r="J432" s="162">
        <v>1</v>
      </c>
      <c r="K432" s="162">
        <v>1</v>
      </c>
      <c r="L432" s="162">
        <v>3</v>
      </c>
      <c r="M432" s="162">
        <v>2</v>
      </c>
      <c r="N432" s="162"/>
      <c r="O432" s="162">
        <v>2</v>
      </c>
      <c r="P432" s="162">
        <v>3</v>
      </c>
      <c r="Q432" s="162">
        <v>1</v>
      </c>
      <c r="R432" s="162">
        <v>1</v>
      </c>
      <c r="S432" s="162">
        <v>1</v>
      </c>
      <c r="T432" s="162">
        <v>2</v>
      </c>
      <c r="U432" s="162"/>
      <c r="V432" s="162"/>
      <c r="W432" s="162">
        <v>3</v>
      </c>
      <c r="X432" s="162"/>
      <c r="Y432" s="162">
        <v>1</v>
      </c>
      <c r="Z432" s="162">
        <v>7</v>
      </c>
      <c r="AA432" s="162">
        <v>1</v>
      </c>
      <c r="AB432" s="162">
        <v>1</v>
      </c>
      <c r="AC432" s="162">
        <v>5</v>
      </c>
      <c r="AD432" s="162"/>
      <c r="AE432" s="162"/>
      <c r="AF432" s="162"/>
      <c r="AG432" s="162"/>
      <c r="AH432" s="162"/>
      <c r="AI432" s="162">
        <v>1</v>
      </c>
      <c r="AJ432" s="162"/>
      <c r="AK432" s="162"/>
    </row>
    <row r="433" spans="1:37" ht="76.5">
      <c r="A433" s="308"/>
      <c r="B433" s="224" t="s">
        <v>131</v>
      </c>
      <c r="C433" s="340">
        <v>2010</v>
      </c>
      <c r="D433" s="165"/>
      <c r="E433" s="162" t="s">
        <v>733</v>
      </c>
      <c r="F433" s="162" t="s">
        <v>733</v>
      </c>
      <c r="G433" s="162" t="s">
        <v>734</v>
      </c>
      <c r="H433" s="162" t="s">
        <v>735</v>
      </c>
      <c r="I433" s="162" t="s">
        <v>583</v>
      </c>
      <c r="J433" s="162" t="s">
        <v>733</v>
      </c>
      <c r="K433" s="162" t="s">
        <v>693</v>
      </c>
      <c r="L433" s="162" t="s">
        <v>574</v>
      </c>
      <c r="M433" s="162" t="s">
        <v>613</v>
      </c>
      <c r="N433" s="162" t="s">
        <v>577</v>
      </c>
      <c r="O433" s="162" t="s">
        <v>574</v>
      </c>
      <c r="P433" s="162" t="s">
        <v>581</v>
      </c>
      <c r="Q433" s="162" t="s">
        <v>579</v>
      </c>
      <c r="R433" s="162" t="s">
        <v>460</v>
      </c>
      <c r="S433" s="162" t="s">
        <v>579</v>
      </c>
      <c r="T433" s="162" t="s">
        <v>633</v>
      </c>
      <c r="U433" s="162" t="s">
        <v>633</v>
      </c>
      <c r="V433" s="162" t="s">
        <v>566</v>
      </c>
      <c r="W433" s="162" t="s">
        <v>577</v>
      </c>
      <c r="X433" s="162" t="s">
        <v>594</v>
      </c>
      <c r="Y433" s="162" t="s">
        <v>594</v>
      </c>
      <c r="Z433" s="162" t="s">
        <v>579</v>
      </c>
      <c r="AA433" s="162" t="s">
        <v>460</v>
      </c>
      <c r="AB433" s="162" t="s">
        <v>686</v>
      </c>
      <c r="AC433" s="162" t="s">
        <v>604</v>
      </c>
      <c r="AD433" s="162" t="s">
        <v>605</v>
      </c>
      <c r="AE433" s="162"/>
      <c r="AF433" s="162" t="s">
        <v>578</v>
      </c>
      <c r="AG433" s="162" t="s">
        <v>604</v>
      </c>
      <c r="AH433" s="162" t="s">
        <v>232</v>
      </c>
      <c r="AI433" s="162" t="s">
        <v>673</v>
      </c>
      <c r="AJ433" s="162" t="s">
        <v>549</v>
      </c>
      <c r="AK433" s="162"/>
    </row>
    <row r="434" spans="1:37" ht="15">
      <c r="A434" s="308"/>
      <c r="B434" s="224" t="s">
        <v>756</v>
      </c>
      <c r="C434" s="340"/>
      <c r="D434" s="165"/>
      <c r="E434" s="164">
        <v>638</v>
      </c>
      <c r="F434" s="162">
        <v>450</v>
      </c>
      <c r="G434" s="162">
        <v>51</v>
      </c>
      <c r="H434" s="162">
        <v>11</v>
      </c>
      <c r="I434" s="162">
        <v>90</v>
      </c>
      <c r="J434" s="162">
        <v>4</v>
      </c>
      <c r="K434" s="162">
        <v>1</v>
      </c>
      <c r="L434" s="162">
        <v>5</v>
      </c>
      <c r="M434" s="162">
        <v>59</v>
      </c>
      <c r="N434" s="162"/>
      <c r="O434" s="162">
        <v>13</v>
      </c>
      <c r="P434" s="162">
        <v>20</v>
      </c>
      <c r="Q434" s="162">
        <v>16</v>
      </c>
      <c r="R434" s="162">
        <v>2</v>
      </c>
      <c r="S434" s="162">
        <v>1</v>
      </c>
      <c r="T434" s="162">
        <v>82</v>
      </c>
      <c r="U434" s="162">
        <v>19</v>
      </c>
      <c r="V434" s="162">
        <v>4</v>
      </c>
      <c r="W434" s="162"/>
      <c r="X434" s="162">
        <v>3</v>
      </c>
      <c r="Y434" s="162">
        <v>1</v>
      </c>
      <c r="Z434" s="162">
        <v>16</v>
      </c>
      <c r="AA434" s="162">
        <v>5</v>
      </c>
      <c r="AB434" s="162">
        <v>3</v>
      </c>
      <c r="AC434" s="162">
        <v>19</v>
      </c>
      <c r="AD434" s="162">
        <v>11</v>
      </c>
      <c r="AE434" s="162"/>
      <c r="AF434" s="162">
        <v>1</v>
      </c>
      <c r="AG434" s="162">
        <v>1</v>
      </c>
      <c r="AH434" s="162"/>
      <c r="AI434" s="162"/>
      <c r="AJ434" s="162"/>
      <c r="AK434" s="162"/>
    </row>
    <row r="435" spans="1:37" ht="51">
      <c r="A435" s="308"/>
      <c r="B435" s="224" t="s">
        <v>132</v>
      </c>
      <c r="C435" s="340"/>
      <c r="D435" s="165"/>
      <c r="E435" s="162" t="s">
        <v>734</v>
      </c>
      <c r="F435" s="162" t="s">
        <v>734</v>
      </c>
      <c r="G435" s="162" t="s">
        <v>736</v>
      </c>
      <c r="H435" s="162" t="s">
        <v>640</v>
      </c>
      <c r="I435" s="162" t="s">
        <v>566</v>
      </c>
      <c r="J435" s="162" t="s">
        <v>737</v>
      </c>
      <c r="K435" s="162" t="s">
        <v>738</v>
      </c>
      <c r="L435" s="162" t="s">
        <v>739</v>
      </c>
      <c r="M435" s="162" t="s">
        <v>674</v>
      </c>
      <c r="N435" s="162" t="s">
        <v>577</v>
      </c>
      <c r="O435" s="162" t="s">
        <v>740</v>
      </c>
      <c r="P435" s="162" t="s">
        <v>662</v>
      </c>
      <c r="Q435" s="162" t="s">
        <v>594</v>
      </c>
      <c r="R435" s="162" t="s">
        <v>581</v>
      </c>
      <c r="S435" s="162" t="s">
        <v>741</v>
      </c>
      <c r="T435" s="162" t="s">
        <v>613</v>
      </c>
      <c r="U435" s="162" t="s">
        <v>593</v>
      </c>
      <c r="V435" s="162" t="s">
        <v>594</v>
      </c>
      <c r="W435" s="162" t="s">
        <v>577</v>
      </c>
      <c r="X435" s="162" t="s">
        <v>602</v>
      </c>
      <c r="Y435" s="162" t="s">
        <v>577</v>
      </c>
      <c r="Z435" s="162" t="s">
        <v>716</v>
      </c>
      <c r="AA435" s="162" t="s">
        <v>604</v>
      </c>
      <c r="AB435" s="162" t="s">
        <v>742</v>
      </c>
      <c r="AC435" s="162" t="s">
        <v>613</v>
      </c>
      <c r="AD435" s="162" t="s">
        <v>743</v>
      </c>
      <c r="AE435" s="162" t="s">
        <v>232</v>
      </c>
      <c r="AF435" s="162" t="s">
        <v>673</v>
      </c>
      <c r="AG435" s="162" t="s">
        <v>633</v>
      </c>
      <c r="AH435" s="162" t="s">
        <v>232</v>
      </c>
      <c r="AI435" s="162" t="s">
        <v>673</v>
      </c>
      <c r="AJ435" s="162" t="s">
        <v>549</v>
      </c>
      <c r="AK435" s="162"/>
    </row>
    <row r="436" spans="1:37" ht="15">
      <c r="A436" s="308"/>
      <c r="B436" s="224" t="s">
        <v>757</v>
      </c>
      <c r="C436" s="340"/>
      <c r="D436" s="165"/>
      <c r="E436" s="164">
        <v>364</v>
      </c>
      <c r="F436" s="162">
        <v>270</v>
      </c>
      <c r="G436" s="162">
        <v>20</v>
      </c>
      <c r="H436" s="162">
        <v>1</v>
      </c>
      <c r="I436" s="162">
        <v>51</v>
      </c>
      <c r="J436" s="162">
        <v>2</v>
      </c>
      <c r="K436" s="162">
        <v>1</v>
      </c>
      <c r="L436" s="162">
        <v>2</v>
      </c>
      <c r="M436" s="162">
        <v>41</v>
      </c>
      <c r="N436" s="162"/>
      <c r="O436" s="162">
        <v>5</v>
      </c>
      <c r="P436" s="162">
        <v>14</v>
      </c>
      <c r="Q436" s="162">
        <v>9</v>
      </c>
      <c r="R436" s="162">
        <v>1</v>
      </c>
      <c r="S436" s="162">
        <v>1</v>
      </c>
      <c r="T436" s="162">
        <v>16</v>
      </c>
      <c r="U436" s="162">
        <v>5</v>
      </c>
      <c r="V436" s="162">
        <v>2</v>
      </c>
      <c r="W436" s="162"/>
      <c r="X436" s="162">
        <v>3</v>
      </c>
      <c r="Y436" s="162"/>
      <c r="Z436" s="162">
        <v>16</v>
      </c>
      <c r="AA436" s="162">
        <v>1</v>
      </c>
      <c r="AB436" s="162">
        <v>1</v>
      </c>
      <c r="AC436" s="162">
        <v>10</v>
      </c>
      <c r="AD436" s="162">
        <v>4</v>
      </c>
      <c r="AE436" s="162"/>
      <c r="AF436" s="162"/>
      <c r="AG436" s="162">
        <v>1</v>
      </c>
      <c r="AH436" s="162"/>
      <c r="AI436" s="162"/>
      <c r="AJ436" s="162"/>
      <c r="AK436" s="162"/>
    </row>
    <row r="437" spans="1:37" ht="51">
      <c r="A437" s="308"/>
      <c r="B437" s="224" t="s">
        <v>133</v>
      </c>
      <c r="C437" s="340"/>
      <c r="D437" s="165"/>
      <c r="E437" s="162" t="s">
        <v>583</v>
      </c>
      <c r="F437" s="162" t="s">
        <v>744</v>
      </c>
      <c r="G437" s="162" t="s">
        <v>733</v>
      </c>
      <c r="H437" s="162" t="s">
        <v>745</v>
      </c>
      <c r="I437" s="162" t="s">
        <v>604</v>
      </c>
      <c r="J437" s="162" t="s">
        <v>557</v>
      </c>
      <c r="K437" s="162" t="s">
        <v>682</v>
      </c>
      <c r="L437" s="162" t="s">
        <v>557</v>
      </c>
      <c r="M437" s="162" t="s">
        <v>695</v>
      </c>
      <c r="N437" s="162" t="s">
        <v>577</v>
      </c>
      <c r="O437" s="162" t="s">
        <v>594</v>
      </c>
      <c r="P437" s="162" t="s">
        <v>665</v>
      </c>
      <c r="Q437" s="162" t="s">
        <v>574</v>
      </c>
      <c r="R437" s="162" t="s">
        <v>577</v>
      </c>
      <c r="S437" s="162" t="s">
        <v>574</v>
      </c>
      <c r="T437" s="162" t="s">
        <v>574</v>
      </c>
      <c r="U437" s="162" t="s">
        <v>640</v>
      </c>
      <c r="V437" s="162" t="s">
        <v>746</v>
      </c>
      <c r="W437" s="162" t="s">
        <v>577</v>
      </c>
      <c r="X437" s="162" t="s">
        <v>747</v>
      </c>
      <c r="Y437" s="162" t="s">
        <v>577</v>
      </c>
      <c r="Z437" s="162" t="s">
        <v>594</v>
      </c>
      <c r="AA437" s="162" t="s">
        <v>594</v>
      </c>
      <c r="AB437" s="162" t="s">
        <v>665</v>
      </c>
      <c r="AC437" s="162" t="s">
        <v>723</v>
      </c>
      <c r="AD437" s="162" t="s">
        <v>641</v>
      </c>
      <c r="AE437" s="162" t="s">
        <v>232</v>
      </c>
      <c r="AF437" s="162" t="s">
        <v>673</v>
      </c>
      <c r="AG437" s="162" t="s">
        <v>673</v>
      </c>
      <c r="AH437" s="162" t="s">
        <v>232</v>
      </c>
      <c r="AI437" s="162" t="s">
        <v>673</v>
      </c>
      <c r="AJ437" s="162" t="s">
        <v>549</v>
      </c>
      <c r="AK437" s="162"/>
    </row>
    <row r="438" spans="1:37" ht="15">
      <c r="A438" s="308"/>
      <c r="B438" s="224" t="s">
        <v>758</v>
      </c>
      <c r="C438" s="340"/>
      <c r="D438" s="165"/>
      <c r="E438" s="164">
        <v>216</v>
      </c>
      <c r="F438" s="162">
        <v>50</v>
      </c>
      <c r="G438" s="162">
        <v>21</v>
      </c>
      <c r="H438" s="162">
        <v>1</v>
      </c>
      <c r="I438" s="162">
        <v>95</v>
      </c>
      <c r="J438" s="162">
        <v>2</v>
      </c>
      <c r="K438" s="162">
        <v>1</v>
      </c>
      <c r="L438" s="162">
        <v>3</v>
      </c>
      <c r="M438" s="162">
        <v>15</v>
      </c>
      <c r="N438" s="162"/>
      <c r="O438" s="162">
        <v>7</v>
      </c>
      <c r="P438" s="162">
        <v>12</v>
      </c>
      <c r="Q438" s="162">
        <v>3</v>
      </c>
      <c r="R438" s="162"/>
      <c r="S438" s="162">
        <v>1</v>
      </c>
      <c r="T438" s="162">
        <v>12</v>
      </c>
      <c r="U438" s="162">
        <v>5</v>
      </c>
      <c r="V438" s="162">
        <v>1</v>
      </c>
      <c r="W438" s="162"/>
      <c r="X438" s="162">
        <v>1</v>
      </c>
      <c r="Y438" s="162"/>
      <c r="Z438" s="162">
        <v>6</v>
      </c>
      <c r="AA438" s="162">
        <v>2</v>
      </c>
      <c r="AB438" s="162">
        <v>1</v>
      </c>
      <c r="AC438" s="162">
        <v>7</v>
      </c>
      <c r="AD438" s="162">
        <v>4</v>
      </c>
      <c r="AE438" s="162"/>
      <c r="AF438" s="162"/>
      <c r="AG438" s="162"/>
      <c r="AH438" s="162"/>
      <c r="AI438" s="162"/>
      <c r="AJ438" s="162"/>
      <c r="AK438" s="162"/>
    </row>
    <row r="439" spans="1:37" ht="63.75">
      <c r="A439" s="308"/>
      <c r="B439" s="224" t="s">
        <v>134</v>
      </c>
      <c r="C439" s="340"/>
      <c r="D439" s="165"/>
      <c r="E439" s="162" t="s">
        <v>574</v>
      </c>
      <c r="F439" s="162" t="s">
        <v>574</v>
      </c>
      <c r="G439" s="162" t="s">
        <v>594</v>
      </c>
      <c r="H439" s="162" t="s">
        <v>577</v>
      </c>
      <c r="I439" s="162" t="s">
        <v>560</v>
      </c>
      <c r="J439" s="162" t="s">
        <v>640</v>
      </c>
      <c r="K439" s="162" t="s">
        <v>577</v>
      </c>
      <c r="L439" s="162" t="s">
        <v>748</v>
      </c>
      <c r="M439" s="162" t="s">
        <v>700</v>
      </c>
      <c r="N439" s="162" t="s">
        <v>577</v>
      </c>
      <c r="O439" s="162" t="s">
        <v>633</v>
      </c>
      <c r="P439" s="162" t="s">
        <v>693</v>
      </c>
      <c r="Q439" s="162" t="s">
        <v>581</v>
      </c>
      <c r="R439" s="162" t="s">
        <v>577</v>
      </c>
      <c r="S439" s="162" t="s">
        <v>640</v>
      </c>
      <c r="T439" s="162" t="s">
        <v>695</v>
      </c>
      <c r="U439" s="162" t="s">
        <v>579</v>
      </c>
      <c r="V439" s="162" t="s">
        <v>749</v>
      </c>
      <c r="W439" s="162" t="s">
        <v>577</v>
      </c>
      <c r="X439" s="162" t="s">
        <v>750</v>
      </c>
      <c r="Y439" s="162" t="s">
        <v>577</v>
      </c>
      <c r="Z439" s="162" t="s">
        <v>748</v>
      </c>
      <c r="AA439" s="162" t="s">
        <v>695</v>
      </c>
      <c r="AB439" s="162" t="s">
        <v>577</v>
      </c>
      <c r="AC439" s="162" t="s">
        <v>697</v>
      </c>
      <c r="AD439" s="162" t="s">
        <v>751</v>
      </c>
      <c r="AE439" s="162" t="s">
        <v>232</v>
      </c>
      <c r="AF439" s="162" t="s">
        <v>673</v>
      </c>
      <c r="AG439" s="162" t="s">
        <v>673</v>
      </c>
      <c r="AH439" s="162" t="s">
        <v>232</v>
      </c>
      <c r="AI439" s="162" t="s">
        <v>673</v>
      </c>
      <c r="AJ439" s="162" t="s">
        <v>549</v>
      </c>
      <c r="AK439" s="162"/>
    </row>
    <row r="440" spans="1:37" ht="15">
      <c r="A440" s="308"/>
      <c r="B440" s="224" t="s">
        <v>759</v>
      </c>
      <c r="C440" s="340"/>
      <c r="D440" s="165"/>
      <c r="E440" s="164">
        <v>182</v>
      </c>
      <c r="F440" s="162">
        <v>152</v>
      </c>
      <c r="G440" s="162">
        <v>23</v>
      </c>
      <c r="H440" s="162"/>
      <c r="I440" s="162">
        <v>35</v>
      </c>
      <c r="J440" s="162">
        <v>2</v>
      </c>
      <c r="K440" s="162"/>
      <c r="L440" s="162">
        <v>1</v>
      </c>
      <c r="M440" s="162">
        <v>8</v>
      </c>
      <c r="N440" s="162"/>
      <c r="O440" s="162">
        <v>6</v>
      </c>
      <c r="P440" s="162">
        <v>6</v>
      </c>
      <c r="Q440" s="162">
        <v>1</v>
      </c>
      <c r="R440" s="162"/>
      <c r="S440" s="162">
        <v>1</v>
      </c>
      <c r="T440" s="162">
        <v>13</v>
      </c>
      <c r="U440" s="162">
        <v>3</v>
      </c>
      <c r="V440" s="162">
        <v>1</v>
      </c>
      <c r="W440" s="162"/>
      <c r="X440" s="162">
        <v>1</v>
      </c>
      <c r="Y440" s="162"/>
      <c r="Z440" s="162">
        <v>6</v>
      </c>
      <c r="AA440" s="162">
        <v>1</v>
      </c>
      <c r="AB440" s="162"/>
      <c r="AC440" s="162">
        <v>15</v>
      </c>
      <c r="AD440" s="162">
        <v>3</v>
      </c>
      <c r="AE440" s="162"/>
      <c r="AF440" s="162"/>
      <c r="AG440" s="162"/>
      <c r="AH440" s="162"/>
      <c r="AI440" s="162"/>
      <c r="AJ440" s="162"/>
      <c r="AK440" s="162"/>
    </row>
    <row r="441" spans="1:37" ht="38.25">
      <c r="A441" s="308"/>
      <c r="B441" s="224" t="s">
        <v>135</v>
      </c>
      <c r="C441" s="340"/>
      <c r="D441" s="165"/>
      <c r="E441" s="162" t="s">
        <v>573</v>
      </c>
      <c r="F441" s="162" t="s">
        <v>723</v>
      </c>
      <c r="G441" s="162" t="s">
        <v>624</v>
      </c>
      <c r="H441" s="162" t="s">
        <v>577</v>
      </c>
      <c r="I441" s="162" t="s">
        <v>581</v>
      </c>
      <c r="J441" s="162" t="s">
        <v>577</v>
      </c>
      <c r="K441" s="162" t="s">
        <v>577</v>
      </c>
      <c r="L441" s="162" t="s">
        <v>556</v>
      </c>
      <c r="M441" s="162" t="s">
        <v>566</v>
      </c>
      <c r="N441" s="162" t="s">
        <v>577</v>
      </c>
      <c r="O441" s="162" t="s">
        <v>556</v>
      </c>
      <c r="P441" s="162" t="s">
        <v>618</v>
      </c>
      <c r="Q441" s="162" t="s">
        <v>665</v>
      </c>
      <c r="R441" s="162" t="s">
        <v>577</v>
      </c>
      <c r="S441" s="162" t="s">
        <v>610</v>
      </c>
      <c r="T441" s="162" t="s">
        <v>581</v>
      </c>
      <c r="U441" s="162" t="s">
        <v>612</v>
      </c>
      <c r="V441" s="162" t="s">
        <v>579</v>
      </c>
      <c r="W441" s="162" t="s">
        <v>577</v>
      </c>
      <c r="X441" s="162" t="s">
        <v>695</v>
      </c>
      <c r="Y441" s="162" t="s">
        <v>577</v>
      </c>
      <c r="Z441" s="162" t="s">
        <v>574</v>
      </c>
      <c r="AA441" s="162" t="s">
        <v>748</v>
      </c>
      <c r="AB441" s="162" t="s">
        <v>577</v>
      </c>
      <c r="AC441" s="162" t="s">
        <v>641</v>
      </c>
      <c r="AD441" s="162" t="s">
        <v>752</v>
      </c>
      <c r="AE441" s="162" t="s">
        <v>232</v>
      </c>
      <c r="AF441" s="162" t="s">
        <v>673</v>
      </c>
      <c r="AG441" s="162" t="s">
        <v>673</v>
      </c>
      <c r="AH441" s="162" t="s">
        <v>232</v>
      </c>
      <c r="AI441" s="162" t="s">
        <v>673</v>
      </c>
      <c r="AJ441" s="162" t="s">
        <v>549</v>
      </c>
      <c r="AK441" s="162"/>
    </row>
    <row r="442" spans="1:37" ht="15">
      <c r="A442" s="309"/>
      <c r="B442" s="224" t="s">
        <v>760</v>
      </c>
      <c r="C442" s="318"/>
      <c r="D442" s="165"/>
      <c r="E442" s="164">
        <v>41</v>
      </c>
      <c r="F442" s="162">
        <v>119</v>
      </c>
      <c r="G442" s="162">
        <v>11</v>
      </c>
      <c r="H442" s="162"/>
      <c r="I442" s="162">
        <v>16</v>
      </c>
      <c r="J442" s="162"/>
      <c r="K442" s="162"/>
      <c r="L442" s="162">
        <v>2</v>
      </c>
      <c r="M442" s="162">
        <v>7</v>
      </c>
      <c r="N442" s="162"/>
      <c r="O442" s="162">
        <v>6</v>
      </c>
      <c r="P442" s="162">
        <v>3</v>
      </c>
      <c r="Q442" s="162">
        <v>1</v>
      </c>
      <c r="R442" s="162"/>
      <c r="S442" s="162">
        <v>1</v>
      </c>
      <c r="T442" s="162">
        <v>4</v>
      </c>
      <c r="U442" s="162">
        <v>4</v>
      </c>
      <c r="V442" s="162">
        <v>2</v>
      </c>
      <c r="W442" s="162"/>
      <c r="X442" s="162">
        <v>1</v>
      </c>
      <c r="Y442" s="162"/>
      <c r="Z442" s="162">
        <v>5</v>
      </c>
      <c r="AA442" s="162">
        <v>1</v>
      </c>
      <c r="AB442" s="162"/>
      <c r="AC442" s="162">
        <v>4</v>
      </c>
      <c r="AD442" s="162">
        <v>3</v>
      </c>
      <c r="AE442" s="162"/>
      <c r="AF442" s="162"/>
      <c r="AG442" s="162"/>
      <c r="AH442" s="162"/>
      <c r="AI442" s="162"/>
      <c r="AJ442" s="162"/>
      <c r="AK442" s="162"/>
    </row>
    <row r="443" spans="1:37" ht="45.75" thickBot="1">
      <c r="A443" s="301" t="s">
        <v>105</v>
      </c>
      <c r="B443" s="150" t="s">
        <v>125</v>
      </c>
      <c r="C443" s="310">
        <v>2005</v>
      </c>
      <c r="D443" s="304"/>
      <c r="E443" s="54">
        <v>25237</v>
      </c>
      <c r="F443" s="54">
        <v>6423</v>
      </c>
      <c r="G443" s="201">
        <v>693</v>
      </c>
      <c r="H443" s="201">
        <v>197</v>
      </c>
      <c r="I443" s="201">
        <v>153</v>
      </c>
      <c r="J443" s="201">
        <v>593</v>
      </c>
      <c r="K443" s="201">
        <v>154</v>
      </c>
      <c r="L443" s="202">
        <v>203</v>
      </c>
      <c r="M443" s="201">
        <v>327</v>
      </c>
      <c r="N443" s="201">
        <v>762</v>
      </c>
      <c r="O443" s="201">
        <v>119</v>
      </c>
      <c r="P443" s="201">
        <v>3925</v>
      </c>
      <c r="Q443" s="201">
        <v>222</v>
      </c>
      <c r="R443" s="201">
        <v>227</v>
      </c>
      <c r="S443" s="203">
        <v>1008</v>
      </c>
      <c r="T443" s="201">
        <v>154</v>
      </c>
      <c r="U443" s="203">
        <v>1281</v>
      </c>
      <c r="V443" s="201">
        <v>509</v>
      </c>
      <c r="W443" s="201">
        <v>256</v>
      </c>
      <c r="X443" s="202">
        <v>625</v>
      </c>
      <c r="Y443" s="201">
        <v>281</v>
      </c>
      <c r="Z443" s="201">
        <v>2532</v>
      </c>
      <c r="AA443" s="201">
        <v>514</v>
      </c>
      <c r="AB443" s="201">
        <v>597</v>
      </c>
      <c r="AC443" s="203">
        <v>677</v>
      </c>
      <c r="AD443" s="201">
        <v>511</v>
      </c>
      <c r="AE443" s="54">
        <v>0</v>
      </c>
      <c r="AF443" s="201">
        <v>303</v>
      </c>
      <c r="AG443" s="204">
        <v>1514</v>
      </c>
      <c r="AH443" s="54">
        <v>0</v>
      </c>
      <c r="AI443" s="54">
        <v>477</v>
      </c>
      <c r="AJ443" s="149" t="s">
        <v>753</v>
      </c>
      <c r="AK443" s="54"/>
    </row>
    <row r="444" spans="1:37" ht="15">
      <c r="A444" s="302"/>
      <c r="B444" s="150" t="s">
        <v>126</v>
      </c>
      <c r="C444" s="313"/>
      <c r="D444" s="305"/>
      <c r="E444" s="54">
        <v>173768</v>
      </c>
      <c r="F444" s="54">
        <v>40515</v>
      </c>
      <c r="G444" s="54">
        <v>5718</v>
      </c>
      <c r="H444" s="54">
        <v>2555</v>
      </c>
      <c r="I444" s="54">
        <v>2302</v>
      </c>
      <c r="J444" s="54">
        <v>8544</v>
      </c>
      <c r="K444" s="54">
        <v>1543</v>
      </c>
      <c r="L444" s="54">
        <v>4402</v>
      </c>
      <c r="M444" s="54">
        <v>5948</v>
      </c>
      <c r="N444" s="54">
        <v>1536</v>
      </c>
      <c r="O444" s="54">
        <v>1705</v>
      </c>
      <c r="P444" s="54">
        <v>12582</v>
      </c>
      <c r="Q444" s="54">
        <v>2657</v>
      </c>
      <c r="R444" s="54">
        <v>1540</v>
      </c>
      <c r="S444" s="54">
        <v>9565</v>
      </c>
      <c r="T444" s="54">
        <v>3295</v>
      </c>
      <c r="U444" s="54">
        <v>7082</v>
      </c>
      <c r="V444" s="54">
        <v>4100</v>
      </c>
      <c r="W444" s="54">
        <v>3004</v>
      </c>
      <c r="X444" s="54">
        <v>5022</v>
      </c>
      <c r="Y444" s="54">
        <v>1749</v>
      </c>
      <c r="Z444" s="54">
        <v>9290</v>
      </c>
      <c r="AA444" s="54">
        <v>9508</v>
      </c>
      <c r="AB444" s="54">
        <v>3089</v>
      </c>
      <c r="AC444" s="54">
        <v>3860</v>
      </c>
      <c r="AD444" s="54">
        <v>2911</v>
      </c>
      <c r="AE444" s="54">
        <v>0</v>
      </c>
      <c r="AF444" s="54">
        <v>4040</v>
      </c>
      <c r="AG444" s="54">
        <v>11042</v>
      </c>
      <c r="AH444" s="54">
        <v>0</v>
      </c>
      <c r="AI444" s="54">
        <v>4664</v>
      </c>
      <c r="AJ444" s="149"/>
      <c r="AK444" s="54"/>
    </row>
    <row r="445" spans="1:37" ht="15">
      <c r="A445" s="302"/>
      <c r="B445" s="150" t="s">
        <v>102</v>
      </c>
      <c r="C445" s="314"/>
      <c r="D445" s="306"/>
      <c r="E445" s="155">
        <f>(E443/E444)*1000</f>
        <v>145.2338750517932</v>
      </c>
      <c r="F445" s="155">
        <f>(F443/F444)*1000</f>
        <v>158.5338763420955</v>
      </c>
      <c r="G445" s="155">
        <f>(G443/G444)*1000</f>
        <v>121.19622245540398</v>
      </c>
      <c r="H445" s="155">
        <f aca="true" t="shared" si="87" ref="H445:Z445">(H443/H444)*1000</f>
        <v>77.10371819960861</v>
      </c>
      <c r="I445" s="155">
        <f t="shared" si="87"/>
        <v>66.46394439617724</v>
      </c>
      <c r="J445" s="155">
        <f t="shared" si="87"/>
        <v>69.40543071161048</v>
      </c>
      <c r="K445" s="155">
        <f t="shared" si="87"/>
        <v>99.80557355800389</v>
      </c>
      <c r="L445" s="155">
        <f t="shared" si="87"/>
        <v>46.11540208995911</v>
      </c>
      <c r="M445" s="155">
        <f t="shared" si="87"/>
        <v>54.97646267652993</v>
      </c>
      <c r="N445" s="155">
        <f t="shared" si="87"/>
        <v>496.09375</v>
      </c>
      <c r="O445" s="155">
        <f t="shared" si="87"/>
        <v>69.79472140762464</v>
      </c>
      <c r="P445" s="155">
        <f t="shared" si="87"/>
        <v>311.9535844857733</v>
      </c>
      <c r="Q445" s="155">
        <f t="shared" si="87"/>
        <v>83.55287918705307</v>
      </c>
      <c r="R445" s="155">
        <f t="shared" si="87"/>
        <v>147.4025974025974</v>
      </c>
      <c r="S445" s="155">
        <f t="shared" si="87"/>
        <v>105.38421327757449</v>
      </c>
      <c r="T445" s="155">
        <f t="shared" si="87"/>
        <v>46.737481031866466</v>
      </c>
      <c r="U445" s="155">
        <f t="shared" si="87"/>
        <v>180.8811070319119</v>
      </c>
      <c r="V445" s="155">
        <f t="shared" si="87"/>
        <v>124.14634146341463</v>
      </c>
      <c r="W445" s="155">
        <f t="shared" si="87"/>
        <v>85.219707057257</v>
      </c>
      <c r="X445" s="155">
        <f t="shared" si="87"/>
        <v>124.45240939864597</v>
      </c>
      <c r="Y445" s="155">
        <f t="shared" si="87"/>
        <v>160.66323613493424</v>
      </c>
      <c r="Z445" s="155">
        <f t="shared" si="87"/>
        <v>272.55113024757804</v>
      </c>
      <c r="AA445" s="155">
        <f>(AA443/AA444)*1000</f>
        <v>54.05973916701725</v>
      </c>
      <c r="AB445" s="155">
        <f aca="true" t="shared" si="88" ref="AB445:AI445">(AB443/AB444)*1000</f>
        <v>193.26642926513435</v>
      </c>
      <c r="AC445" s="155">
        <f t="shared" si="88"/>
        <v>175.38860103626945</v>
      </c>
      <c r="AD445" s="155">
        <f t="shared" si="88"/>
        <v>175.54105118515974</v>
      </c>
      <c r="AE445" s="155" t="e">
        <f t="shared" si="88"/>
        <v>#DIV/0!</v>
      </c>
      <c r="AF445" s="155">
        <f t="shared" si="88"/>
        <v>75</v>
      </c>
      <c r="AG445" s="155">
        <f t="shared" si="88"/>
        <v>137.11284187647166</v>
      </c>
      <c r="AH445" s="155" t="e">
        <f t="shared" si="88"/>
        <v>#DIV/0!</v>
      </c>
      <c r="AI445" s="155">
        <f t="shared" si="88"/>
        <v>102.27272727272728</v>
      </c>
      <c r="AJ445" s="149"/>
      <c r="AK445" s="54"/>
    </row>
    <row r="446" spans="1:37" ht="45">
      <c r="A446" s="302"/>
      <c r="B446" s="223" t="s">
        <v>125</v>
      </c>
      <c r="C446" s="315">
        <v>2006</v>
      </c>
      <c r="D446" s="307"/>
      <c r="E446" s="54">
        <v>24324</v>
      </c>
      <c r="F446" s="54">
        <v>6122</v>
      </c>
      <c r="G446" s="205">
        <v>228</v>
      </c>
      <c r="H446" s="205">
        <v>137</v>
      </c>
      <c r="I446" s="205">
        <v>161</v>
      </c>
      <c r="J446" s="205">
        <v>824</v>
      </c>
      <c r="K446" s="205">
        <v>145</v>
      </c>
      <c r="L446" s="205">
        <v>140</v>
      </c>
      <c r="M446" s="205">
        <v>465</v>
      </c>
      <c r="N446" s="205">
        <v>454</v>
      </c>
      <c r="O446" s="205">
        <v>218</v>
      </c>
      <c r="P446" s="205">
        <v>3155</v>
      </c>
      <c r="Q446" s="205">
        <v>306</v>
      </c>
      <c r="R446" s="205">
        <v>175</v>
      </c>
      <c r="S446" s="205">
        <v>1197</v>
      </c>
      <c r="T446" s="205">
        <v>116</v>
      </c>
      <c r="U446" s="205">
        <v>830</v>
      </c>
      <c r="V446" s="205">
        <v>559</v>
      </c>
      <c r="W446" s="205">
        <v>1107</v>
      </c>
      <c r="X446" s="205">
        <v>491</v>
      </c>
      <c r="Y446" s="205">
        <v>240</v>
      </c>
      <c r="Z446" s="205">
        <v>2162</v>
      </c>
      <c r="AA446" s="205">
        <v>536</v>
      </c>
      <c r="AB446" s="205">
        <v>797</v>
      </c>
      <c r="AC446" s="205">
        <v>682</v>
      </c>
      <c r="AD446" s="205">
        <v>296</v>
      </c>
      <c r="AE446" s="54">
        <v>0</v>
      </c>
      <c r="AF446" s="205">
        <v>228</v>
      </c>
      <c r="AG446" s="54">
        <v>2038</v>
      </c>
      <c r="AH446" s="54">
        <v>0</v>
      </c>
      <c r="AI446" s="54">
        <v>515</v>
      </c>
      <c r="AJ446" s="149" t="s">
        <v>753</v>
      </c>
      <c r="AK446" s="54"/>
    </row>
    <row r="447" spans="1:37" ht="15">
      <c r="A447" s="302"/>
      <c r="B447" s="223" t="s">
        <v>126</v>
      </c>
      <c r="C447" s="316"/>
      <c r="D447" s="305"/>
      <c r="E447" s="54">
        <v>174739</v>
      </c>
      <c r="F447" s="54">
        <v>40846</v>
      </c>
      <c r="G447" s="54">
        <v>5736</v>
      </c>
      <c r="H447" s="54">
        <v>2550</v>
      </c>
      <c r="I447" s="54">
        <v>2295</v>
      </c>
      <c r="J447" s="54">
        <v>8452</v>
      </c>
      <c r="K447" s="54">
        <v>1553</v>
      </c>
      <c r="L447" s="54">
        <v>4397</v>
      </c>
      <c r="M447" s="54">
        <v>6013</v>
      </c>
      <c r="N447" s="54">
        <v>1500</v>
      </c>
      <c r="O447" s="54">
        <v>1714</v>
      </c>
      <c r="P447" s="54">
        <v>12586</v>
      </c>
      <c r="Q447" s="54">
        <v>2698</v>
      </c>
      <c r="R447" s="54">
        <v>1522</v>
      </c>
      <c r="S447" s="54">
        <v>9689</v>
      </c>
      <c r="T447" s="54">
        <v>3316</v>
      </c>
      <c r="U447" s="54">
        <v>7081</v>
      </c>
      <c r="V447" s="54">
        <v>4138</v>
      </c>
      <c r="W447" s="54">
        <v>3054</v>
      </c>
      <c r="X447" s="54">
        <v>5136</v>
      </c>
      <c r="Y447" s="54">
        <v>1739</v>
      </c>
      <c r="Z447" s="54">
        <v>9214</v>
      </c>
      <c r="AA447" s="54">
        <v>9629</v>
      </c>
      <c r="AB447" s="54">
        <v>3098</v>
      </c>
      <c r="AC447" s="54">
        <v>3838</v>
      </c>
      <c r="AD447" s="54">
        <v>2924</v>
      </c>
      <c r="AE447" s="54">
        <v>0</v>
      </c>
      <c r="AF447" s="54">
        <v>4029</v>
      </c>
      <c r="AG447" s="54">
        <v>11189</v>
      </c>
      <c r="AH447" s="54">
        <v>0</v>
      </c>
      <c r="AI447" s="54">
        <v>4710</v>
      </c>
      <c r="AJ447" s="149"/>
      <c r="AK447" s="54"/>
    </row>
    <row r="448" spans="1:37" ht="15">
      <c r="A448" s="302"/>
      <c r="B448" s="223" t="s">
        <v>102</v>
      </c>
      <c r="C448" s="317"/>
      <c r="D448" s="306"/>
      <c r="E448" s="155">
        <f>(E446/E447)*1000</f>
        <v>139.2018953982797</v>
      </c>
      <c r="F448" s="155">
        <f>(F446/F447)*1000</f>
        <v>149.88003721294618</v>
      </c>
      <c r="G448" s="155">
        <f>(G446/G447)*1000</f>
        <v>39.7489539748954</v>
      </c>
      <c r="H448" s="155">
        <f aca="true" t="shared" si="89" ref="H448:Z448">(H446/H447)*1000</f>
        <v>53.72549019607843</v>
      </c>
      <c r="I448" s="155">
        <f t="shared" si="89"/>
        <v>70.1525054466231</v>
      </c>
      <c r="J448" s="155">
        <f t="shared" si="89"/>
        <v>97.49171793658306</v>
      </c>
      <c r="K448" s="155">
        <f t="shared" si="89"/>
        <v>93.36767546683836</v>
      </c>
      <c r="L448" s="155">
        <f t="shared" si="89"/>
        <v>31.839890834659997</v>
      </c>
      <c r="M448" s="155">
        <f t="shared" si="89"/>
        <v>77.33244636620655</v>
      </c>
      <c r="N448" s="155">
        <f t="shared" si="89"/>
        <v>302.66666666666663</v>
      </c>
      <c r="O448" s="155">
        <f t="shared" si="89"/>
        <v>127.18786464410736</v>
      </c>
      <c r="P448" s="155">
        <f t="shared" si="89"/>
        <v>250.67535356745591</v>
      </c>
      <c r="Q448" s="155">
        <f t="shared" si="89"/>
        <v>113.41734618235729</v>
      </c>
      <c r="R448" s="155">
        <f t="shared" si="89"/>
        <v>114.98028909329828</v>
      </c>
      <c r="S448" s="155">
        <f t="shared" si="89"/>
        <v>123.54216121374755</v>
      </c>
      <c r="T448" s="155">
        <f t="shared" si="89"/>
        <v>34.981905910735826</v>
      </c>
      <c r="U448" s="155">
        <f t="shared" si="89"/>
        <v>117.2150826154498</v>
      </c>
      <c r="V448" s="155">
        <f t="shared" si="89"/>
        <v>135.08941517641372</v>
      </c>
      <c r="W448" s="155">
        <f t="shared" si="89"/>
        <v>362.475442043222</v>
      </c>
      <c r="X448" s="155">
        <f t="shared" si="89"/>
        <v>95.59968847352026</v>
      </c>
      <c r="Y448" s="155">
        <f t="shared" si="89"/>
        <v>138.01035077630823</v>
      </c>
      <c r="Z448" s="155">
        <f t="shared" si="89"/>
        <v>234.64293466464076</v>
      </c>
      <c r="AA448" s="155">
        <f>(AA446/AA447)*1000</f>
        <v>55.665178107799356</v>
      </c>
      <c r="AB448" s="155">
        <f aca="true" t="shared" si="90" ref="AB448:AI448">(AB446/AB447)*1000</f>
        <v>257.2627501613944</v>
      </c>
      <c r="AC448" s="155">
        <f t="shared" si="90"/>
        <v>177.69671704012507</v>
      </c>
      <c r="AD448" s="155">
        <f t="shared" si="90"/>
        <v>101.2311901504788</v>
      </c>
      <c r="AE448" s="155" t="e">
        <f t="shared" si="90"/>
        <v>#DIV/0!</v>
      </c>
      <c r="AF448" s="155">
        <f t="shared" si="90"/>
        <v>56.58972449739389</v>
      </c>
      <c r="AG448" s="155">
        <f t="shared" si="90"/>
        <v>182.14317633389936</v>
      </c>
      <c r="AH448" s="155" t="e">
        <f t="shared" si="90"/>
        <v>#DIV/0!</v>
      </c>
      <c r="AI448" s="155">
        <f t="shared" si="90"/>
        <v>109.34182590233546</v>
      </c>
      <c r="AJ448" s="149"/>
      <c r="AK448" s="54"/>
    </row>
    <row r="449" spans="1:37" ht="45">
      <c r="A449" s="302"/>
      <c r="B449" s="150" t="s">
        <v>125</v>
      </c>
      <c r="C449" s="310">
        <v>2007</v>
      </c>
      <c r="D449" s="304"/>
      <c r="E449" s="54">
        <v>20999</v>
      </c>
      <c r="F449" s="54">
        <v>5133</v>
      </c>
      <c r="G449" s="206">
        <v>352</v>
      </c>
      <c r="H449" s="206">
        <v>100</v>
      </c>
      <c r="I449" s="206">
        <v>154</v>
      </c>
      <c r="J449" s="206">
        <v>697</v>
      </c>
      <c r="K449" s="206">
        <v>147</v>
      </c>
      <c r="L449" s="207">
        <v>124</v>
      </c>
      <c r="M449" s="206">
        <v>239</v>
      </c>
      <c r="N449" s="206">
        <v>462</v>
      </c>
      <c r="O449" s="206">
        <v>304</v>
      </c>
      <c r="P449" s="54">
        <v>2185</v>
      </c>
      <c r="Q449" s="206">
        <v>197</v>
      </c>
      <c r="R449" s="206">
        <v>146</v>
      </c>
      <c r="S449" s="208">
        <v>1389</v>
      </c>
      <c r="T449" s="206">
        <v>155</v>
      </c>
      <c r="U449" s="208">
        <v>1202</v>
      </c>
      <c r="V449" s="206">
        <v>360</v>
      </c>
      <c r="W449" s="206">
        <v>352</v>
      </c>
      <c r="X449" s="207">
        <v>318</v>
      </c>
      <c r="Y449" s="206">
        <v>267</v>
      </c>
      <c r="Z449" s="206">
        <v>2464</v>
      </c>
      <c r="AA449" s="206">
        <v>735</v>
      </c>
      <c r="AB449" s="206">
        <v>725</v>
      </c>
      <c r="AC449" s="208">
        <v>546</v>
      </c>
      <c r="AD449" s="206">
        <v>209</v>
      </c>
      <c r="AE449" s="54">
        <v>0</v>
      </c>
      <c r="AF449" s="206">
        <v>244</v>
      </c>
      <c r="AG449" s="54">
        <v>1196</v>
      </c>
      <c r="AH449" s="54">
        <v>0</v>
      </c>
      <c r="AI449" s="54">
        <v>597</v>
      </c>
      <c r="AJ449" s="149" t="s">
        <v>753</v>
      </c>
      <c r="AK449" s="54"/>
    </row>
    <row r="450" spans="1:37" ht="15">
      <c r="A450" s="302"/>
      <c r="B450" s="150" t="s">
        <v>126</v>
      </c>
      <c r="C450" s="313"/>
      <c r="D450" s="305"/>
      <c r="E450" s="54">
        <v>175426</v>
      </c>
      <c r="F450" s="54">
        <v>41065</v>
      </c>
      <c r="G450" s="54">
        <v>5748</v>
      </c>
      <c r="H450" s="54">
        <v>2543</v>
      </c>
      <c r="I450" s="54">
        <v>2300</v>
      </c>
      <c r="J450" s="54">
        <v>8520</v>
      </c>
      <c r="K450" s="54">
        <v>1555</v>
      </c>
      <c r="L450" s="54">
        <v>4394</v>
      </c>
      <c r="M450" s="54">
        <v>6062</v>
      </c>
      <c r="N450" s="54">
        <v>1466</v>
      </c>
      <c r="O450" s="54">
        <v>1721</v>
      </c>
      <c r="P450" s="54">
        <v>12568</v>
      </c>
      <c r="Q450" s="54">
        <v>2734</v>
      </c>
      <c r="R450" s="54">
        <v>1503</v>
      </c>
      <c r="S450" s="54">
        <v>9792</v>
      </c>
      <c r="T450" s="54">
        <v>3335</v>
      </c>
      <c r="U450" s="54">
        <v>7068</v>
      </c>
      <c r="V450" s="54">
        <v>4173</v>
      </c>
      <c r="W450" s="54">
        <v>3103</v>
      </c>
      <c r="X450" s="54">
        <v>5237</v>
      </c>
      <c r="Y450" s="54">
        <v>1726</v>
      </c>
      <c r="Z450" s="54">
        <v>9124</v>
      </c>
      <c r="AA450" s="54">
        <v>9749</v>
      </c>
      <c r="AB450" s="54">
        <v>3107</v>
      </c>
      <c r="AC450" s="54">
        <v>3824</v>
      </c>
      <c r="AD450" s="54">
        <v>2928</v>
      </c>
      <c r="AE450" s="54">
        <v>0</v>
      </c>
      <c r="AF450" s="54">
        <v>4013</v>
      </c>
      <c r="AG450" s="54">
        <v>11322</v>
      </c>
      <c r="AH450" s="54">
        <v>0</v>
      </c>
      <c r="AI450" s="54">
        <v>4746</v>
      </c>
      <c r="AJ450" s="149"/>
      <c r="AK450" s="54"/>
    </row>
    <row r="451" spans="1:37" ht="15">
      <c r="A451" s="302"/>
      <c r="B451" s="150" t="s">
        <v>102</v>
      </c>
      <c r="C451" s="314"/>
      <c r="D451" s="306"/>
      <c r="E451" s="155">
        <f aca="true" t="shared" si="91" ref="E451:AI451">(E449/E450)*1000</f>
        <v>119.70289466783716</v>
      </c>
      <c r="F451" s="155">
        <f t="shared" si="91"/>
        <v>124.99695604529406</v>
      </c>
      <c r="G451" s="155">
        <f t="shared" si="91"/>
        <v>61.23869171885873</v>
      </c>
      <c r="H451" s="155">
        <f t="shared" si="91"/>
        <v>39.32363350373574</v>
      </c>
      <c r="I451" s="155">
        <f t="shared" si="91"/>
        <v>66.95652173913042</v>
      </c>
      <c r="J451" s="155">
        <f t="shared" si="91"/>
        <v>81.80751173708921</v>
      </c>
      <c r="K451" s="155">
        <f t="shared" si="91"/>
        <v>94.53376205787781</v>
      </c>
      <c r="L451" s="155">
        <f t="shared" si="91"/>
        <v>28.22030040964952</v>
      </c>
      <c r="M451" s="155">
        <f t="shared" si="91"/>
        <v>39.42593203563181</v>
      </c>
      <c r="N451" s="155">
        <f t="shared" si="91"/>
        <v>315.1432469304229</v>
      </c>
      <c r="O451" s="155">
        <f t="shared" si="91"/>
        <v>176.6414875072632</v>
      </c>
      <c r="P451" s="155">
        <f t="shared" si="91"/>
        <v>173.8542329726289</v>
      </c>
      <c r="Q451" s="155">
        <f t="shared" si="91"/>
        <v>72.05559619604975</v>
      </c>
      <c r="R451" s="155">
        <f t="shared" si="91"/>
        <v>97.13905522288756</v>
      </c>
      <c r="S451" s="155">
        <f t="shared" si="91"/>
        <v>141.85049019607843</v>
      </c>
      <c r="T451" s="155">
        <f t="shared" si="91"/>
        <v>46.476761619190405</v>
      </c>
      <c r="U451" s="155">
        <f t="shared" si="91"/>
        <v>170.06225240520655</v>
      </c>
      <c r="V451" s="155">
        <f t="shared" si="91"/>
        <v>86.2688713156003</v>
      </c>
      <c r="W451" s="155">
        <f t="shared" si="91"/>
        <v>113.43860779890429</v>
      </c>
      <c r="X451" s="155">
        <f t="shared" si="91"/>
        <v>60.721787282795496</v>
      </c>
      <c r="Y451" s="155">
        <f t="shared" si="91"/>
        <v>154.69293163383546</v>
      </c>
      <c r="Z451" s="155">
        <f t="shared" si="91"/>
        <v>270.05699254712846</v>
      </c>
      <c r="AA451" s="155">
        <f t="shared" si="91"/>
        <v>75.39234793312134</v>
      </c>
      <c r="AB451" s="155">
        <f t="shared" si="91"/>
        <v>233.34406179594464</v>
      </c>
      <c r="AC451" s="155">
        <f t="shared" si="91"/>
        <v>142.7824267782427</v>
      </c>
      <c r="AD451" s="155">
        <f t="shared" si="91"/>
        <v>71.37978142076503</v>
      </c>
      <c r="AE451" s="155" t="e">
        <f t="shared" si="91"/>
        <v>#DIV/0!</v>
      </c>
      <c r="AF451" s="155">
        <f t="shared" si="91"/>
        <v>60.80239222526788</v>
      </c>
      <c r="AG451" s="155">
        <f t="shared" si="91"/>
        <v>105.6350468115174</v>
      </c>
      <c r="AH451" s="155" t="e">
        <f t="shared" si="91"/>
        <v>#DIV/0!</v>
      </c>
      <c r="AI451" s="155">
        <f t="shared" si="91"/>
        <v>125.79013906447534</v>
      </c>
      <c r="AJ451" s="149"/>
      <c r="AK451" s="54"/>
    </row>
    <row r="452" spans="1:37" ht="45.75" thickBot="1">
      <c r="A452" s="302"/>
      <c r="B452" s="223" t="s">
        <v>125</v>
      </c>
      <c r="C452" s="315">
        <v>2008</v>
      </c>
      <c r="D452" s="169"/>
      <c r="E452" s="54">
        <v>12269</v>
      </c>
      <c r="F452" s="54">
        <v>2837</v>
      </c>
      <c r="G452" s="209">
        <v>293</v>
      </c>
      <c r="H452" s="209">
        <v>297</v>
      </c>
      <c r="I452" s="209">
        <v>233</v>
      </c>
      <c r="J452" s="209">
        <v>431</v>
      </c>
      <c r="K452" s="209">
        <v>142</v>
      </c>
      <c r="L452" s="210">
        <v>134</v>
      </c>
      <c r="M452" s="209">
        <v>274</v>
      </c>
      <c r="N452" s="209">
        <v>239</v>
      </c>
      <c r="O452" s="209">
        <v>264</v>
      </c>
      <c r="P452" s="209">
        <v>2357</v>
      </c>
      <c r="Q452" s="209">
        <v>123</v>
      </c>
      <c r="R452" s="209">
        <v>60</v>
      </c>
      <c r="S452" s="211">
        <v>1023</v>
      </c>
      <c r="T452" s="209">
        <v>284</v>
      </c>
      <c r="U452" s="211">
        <v>702</v>
      </c>
      <c r="V452" s="209">
        <v>251</v>
      </c>
      <c r="W452" s="209">
        <v>173</v>
      </c>
      <c r="X452" s="210">
        <v>275</v>
      </c>
      <c r="Y452" s="209">
        <v>492</v>
      </c>
      <c r="Z452" s="209">
        <v>1376</v>
      </c>
      <c r="AA452" s="209">
        <v>652</v>
      </c>
      <c r="AB452" s="209">
        <v>539</v>
      </c>
      <c r="AC452" s="211">
        <v>683</v>
      </c>
      <c r="AD452" s="209">
        <v>93</v>
      </c>
      <c r="AE452" s="54">
        <v>0</v>
      </c>
      <c r="AF452" s="209">
        <v>212</v>
      </c>
      <c r="AG452" s="212">
        <v>1.638</v>
      </c>
      <c r="AH452" s="54">
        <v>0</v>
      </c>
      <c r="AI452" s="54">
        <v>662</v>
      </c>
      <c r="AJ452" s="149" t="s">
        <v>753</v>
      </c>
      <c r="AK452" s="54"/>
    </row>
    <row r="453" spans="1:37" ht="15">
      <c r="A453" s="302"/>
      <c r="B453" s="223" t="s">
        <v>126</v>
      </c>
      <c r="C453" s="316"/>
      <c r="D453" s="171"/>
      <c r="E453" s="54">
        <v>175998</v>
      </c>
      <c r="F453" s="54">
        <v>41145</v>
      </c>
      <c r="G453" s="54">
        <v>5766</v>
      </c>
      <c r="H453" s="54">
        <v>2537</v>
      </c>
      <c r="I453" s="54">
        <v>2312</v>
      </c>
      <c r="J453" s="54">
        <v>8479</v>
      </c>
      <c r="K453" s="54">
        <v>1487</v>
      </c>
      <c r="L453" s="54">
        <v>4394</v>
      </c>
      <c r="M453" s="54">
        <v>6105</v>
      </c>
      <c r="N453" s="54">
        <v>1436</v>
      </c>
      <c r="O453" s="54">
        <v>1726</v>
      </c>
      <c r="P453" s="54">
        <v>12525</v>
      </c>
      <c r="Q453" s="54">
        <v>2774</v>
      </c>
      <c r="R453" s="54">
        <v>1469</v>
      </c>
      <c r="S453" s="54">
        <v>8551</v>
      </c>
      <c r="T453" s="54">
        <v>3350</v>
      </c>
      <c r="U453" s="54">
        <v>7049</v>
      </c>
      <c r="V453" s="54">
        <v>4204</v>
      </c>
      <c r="W453" s="54">
        <v>3159</v>
      </c>
      <c r="X453" s="54">
        <v>5242</v>
      </c>
      <c r="Y453" s="54">
        <v>1708</v>
      </c>
      <c r="Z453" s="54">
        <v>9033</v>
      </c>
      <c r="AA453" s="54">
        <v>4892</v>
      </c>
      <c r="AB453" s="54">
        <v>3114</v>
      </c>
      <c r="AC453" s="54">
        <v>3814</v>
      </c>
      <c r="AD453" s="54">
        <v>2927</v>
      </c>
      <c r="AE453" s="54">
        <v>1483</v>
      </c>
      <c r="AF453" s="54">
        <v>3999</v>
      </c>
      <c r="AG453" s="54">
        <v>11458</v>
      </c>
      <c r="AH453" s="54">
        <v>5076</v>
      </c>
      <c r="AI453" s="54">
        <v>4784</v>
      </c>
      <c r="AJ453" s="149"/>
      <c r="AK453" s="54"/>
    </row>
    <row r="454" spans="1:37" ht="15">
      <c r="A454" s="302"/>
      <c r="B454" s="223" t="s">
        <v>102</v>
      </c>
      <c r="C454" s="317"/>
      <c r="D454" s="172"/>
      <c r="E454" s="155">
        <f>(E452/E453)*1000</f>
        <v>69.71101944340278</v>
      </c>
      <c r="F454" s="155">
        <f>(F452/F453)*1000</f>
        <v>68.95126989913719</v>
      </c>
      <c r="G454" s="155">
        <f>(G452/G453)*1000</f>
        <v>50.81512313562261</v>
      </c>
      <c r="H454" s="155">
        <f aca="true" t="shared" si="92" ref="H454:Z454">(H452/H453)*1000</f>
        <v>117.0674024438313</v>
      </c>
      <c r="I454" s="155">
        <f t="shared" si="92"/>
        <v>100.77854671280276</v>
      </c>
      <c r="J454" s="155">
        <f t="shared" si="92"/>
        <v>50.83146597476117</v>
      </c>
      <c r="K454" s="155">
        <f t="shared" si="92"/>
        <v>95.49428379287156</v>
      </c>
      <c r="L454" s="155">
        <f t="shared" si="92"/>
        <v>30.496131087847065</v>
      </c>
      <c r="M454" s="155">
        <f t="shared" si="92"/>
        <v>44.88124488124488</v>
      </c>
      <c r="N454" s="155">
        <f t="shared" si="92"/>
        <v>166.43454038997217</v>
      </c>
      <c r="O454" s="155">
        <f t="shared" si="92"/>
        <v>152.95480880648898</v>
      </c>
      <c r="P454" s="155">
        <f t="shared" si="92"/>
        <v>188.18363273453093</v>
      </c>
      <c r="Q454" s="155">
        <f t="shared" si="92"/>
        <v>44.34030281182408</v>
      </c>
      <c r="R454" s="155">
        <f t="shared" si="92"/>
        <v>40.84411164057182</v>
      </c>
      <c r="S454" s="155">
        <f t="shared" si="92"/>
        <v>119.63513039410594</v>
      </c>
      <c r="T454" s="155">
        <f t="shared" si="92"/>
        <v>84.77611940298507</v>
      </c>
      <c r="U454" s="155">
        <f t="shared" si="92"/>
        <v>99.5885941268265</v>
      </c>
      <c r="V454" s="155">
        <f t="shared" si="92"/>
        <v>59.70504281636536</v>
      </c>
      <c r="W454" s="155">
        <f t="shared" si="92"/>
        <v>54.76416587527699</v>
      </c>
      <c r="X454" s="155">
        <f t="shared" si="92"/>
        <v>52.46089278901183</v>
      </c>
      <c r="Y454" s="155">
        <f t="shared" si="92"/>
        <v>288.05620608899295</v>
      </c>
      <c r="Z454" s="155">
        <f t="shared" si="92"/>
        <v>152.33034429314733</v>
      </c>
      <c r="AA454" s="155">
        <f>(AA452/AA453)*1000</f>
        <v>133.27882256745707</v>
      </c>
      <c r="AB454" s="155">
        <f aca="true" t="shared" si="93" ref="AB454:AI454">(AB452/AB453)*1000</f>
        <v>173.08927424534363</v>
      </c>
      <c r="AC454" s="155">
        <f t="shared" si="93"/>
        <v>179.0770844257997</v>
      </c>
      <c r="AD454" s="155">
        <f t="shared" si="93"/>
        <v>31.77314656645029</v>
      </c>
      <c r="AE454" s="155">
        <f t="shared" si="93"/>
        <v>0</v>
      </c>
      <c r="AF454" s="155">
        <f t="shared" si="93"/>
        <v>53.013253313328335</v>
      </c>
      <c r="AG454" s="155">
        <f t="shared" si="93"/>
        <v>0.14295688601850234</v>
      </c>
      <c r="AH454" s="155">
        <f t="shared" si="93"/>
        <v>0</v>
      </c>
      <c r="AI454" s="155">
        <f t="shared" si="93"/>
        <v>138.37792642140468</v>
      </c>
      <c r="AJ454" s="149"/>
      <c r="AK454" s="54"/>
    </row>
    <row r="455" spans="1:37" ht="45.75" thickBot="1">
      <c r="A455" s="302"/>
      <c r="B455" s="150" t="s">
        <v>125</v>
      </c>
      <c r="C455" s="310">
        <v>2009</v>
      </c>
      <c r="D455" s="167"/>
      <c r="E455" s="54">
        <v>12334</v>
      </c>
      <c r="F455" s="54">
        <v>3554</v>
      </c>
      <c r="G455" s="213">
        <v>332</v>
      </c>
      <c r="H455" s="213">
        <v>308</v>
      </c>
      <c r="I455" s="213">
        <v>298</v>
      </c>
      <c r="J455" s="213">
        <v>911</v>
      </c>
      <c r="K455" s="213">
        <v>407</v>
      </c>
      <c r="L455" s="213">
        <v>260</v>
      </c>
      <c r="M455" s="213">
        <v>366</v>
      </c>
      <c r="N455" s="213">
        <v>202</v>
      </c>
      <c r="O455" s="213">
        <v>187</v>
      </c>
      <c r="P455" s="213">
        <v>1891</v>
      </c>
      <c r="Q455" s="213">
        <v>143</v>
      </c>
      <c r="R455" s="213">
        <v>53</v>
      </c>
      <c r="S455" s="213">
        <v>981</v>
      </c>
      <c r="T455" s="213">
        <v>92</v>
      </c>
      <c r="U455" s="213">
        <v>866</v>
      </c>
      <c r="V455" s="213">
        <v>218</v>
      </c>
      <c r="W455" s="213">
        <v>239</v>
      </c>
      <c r="X455" s="213">
        <v>370</v>
      </c>
      <c r="Y455" s="213">
        <v>225</v>
      </c>
      <c r="Z455" s="213">
        <v>930</v>
      </c>
      <c r="AA455" s="213">
        <v>694</v>
      </c>
      <c r="AB455" s="213">
        <v>554</v>
      </c>
      <c r="AC455" s="213">
        <v>933</v>
      </c>
      <c r="AD455" s="213">
        <v>106</v>
      </c>
      <c r="AE455" s="213">
        <v>0</v>
      </c>
      <c r="AF455" s="213">
        <v>87</v>
      </c>
      <c r="AG455" s="213">
        <v>2.093</v>
      </c>
      <c r="AH455" s="214">
        <v>168</v>
      </c>
      <c r="AI455" s="54">
        <v>507</v>
      </c>
      <c r="AJ455" s="149" t="s">
        <v>753</v>
      </c>
      <c r="AK455" s="54"/>
    </row>
    <row r="456" spans="1:37" ht="15">
      <c r="A456" s="302"/>
      <c r="B456" s="150" t="s">
        <v>126</v>
      </c>
      <c r="C456" s="313"/>
      <c r="D456" s="166"/>
      <c r="E456" s="54">
        <v>176411</v>
      </c>
      <c r="F456" s="54">
        <v>41114</v>
      </c>
      <c r="G456" s="54">
        <v>5789</v>
      </c>
      <c r="H456" s="54">
        <v>2534</v>
      </c>
      <c r="I456" s="54">
        <v>2340</v>
      </c>
      <c r="J456" s="54">
        <v>8434</v>
      </c>
      <c r="K456" s="54">
        <v>1468</v>
      </c>
      <c r="L456" s="54">
        <v>4335</v>
      </c>
      <c r="M456" s="54">
        <v>6139</v>
      </c>
      <c r="N456" s="54">
        <v>1419</v>
      </c>
      <c r="O456" s="54">
        <v>1739</v>
      </c>
      <c r="P456" s="54">
        <v>12453</v>
      </c>
      <c r="Q456" s="54">
        <v>2822</v>
      </c>
      <c r="R456" s="54">
        <v>1462</v>
      </c>
      <c r="S456" s="54">
        <v>8617</v>
      </c>
      <c r="T456" s="54">
        <v>3357</v>
      </c>
      <c r="U456" s="54">
        <v>7023</v>
      </c>
      <c r="V456" s="54">
        <v>4237</v>
      </c>
      <c r="W456" s="54">
        <v>3217</v>
      </c>
      <c r="X456" s="54">
        <v>5331</v>
      </c>
      <c r="Y456" s="54">
        <v>1689</v>
      </c>
      <c r="Z456" s="54">
        <v>8947</v>
      </c>
      <c r="AA456" s="54">
        <v>4991</v>
      </c>
      <c r="AB456" s="54">
        <v>3125</v>
      </c>
      <c r="AC456" s="54">
        <v>3812</v>
      </c>
      <c r="AD456" s="54">
        <v>2920</v>
      </c>
      <c r="AE456" s="54">
        <v>1474</v>
      </c>
      <c r="AF456" s="54">
        <v>3991</v>
      </c>
      <c r="AG456" s="54">
        <v>11611</v>
      </c>
      <c r="AH456" s="54">
        <v>5144</v>
      </c>
      <c r="AI456" s="54">
        <v>4827</v>
      </c>
      <c r="AJ456" s="149"/>
      <c r="AK456" s="54"/>
    </row>
    <row r="457" spans="1:37" ht="15">
      <c r="A457" s="302"/>
      <c r="B457" s="150" t="s">
        <v>102</v>
      </c>
      <c r="C457" s="314"/>
      <c r="D457" s="168"/>
      <c r="E457" s="155">
        <f aca="true" t="shared" si="94" ref="E457:AI457">(E455/E456)*1000</f>
        <v>69.91627506221268</v>
      </c>
      <c r="F457" s="155">
        <f t="shared" si="94"/>
        <v>86.44257430558935</v>
      </c>
      <c r="G457" s="155">
        <f t="shared" si="94"/>
        <v>57.35014683019519</v>
      </c>
      <c r="H457" s="155">
        <f t="shared" si="94"/>
        <v>121.54696132596685</v>
      </c>
      <c r="I457" s="155">
        <f t="shared" si="94"/>
        <v>127.35042735042734</v>
      </c>
      <c r="J457" s="155">
        <f t="shared" si="94"/>
        <v>108.01517666587623</v>
      </c>
      <c r="K457" s="155">
        <f t="shared" si="94"/>
        <v>277.24795640326977</v>
      </c>
      <c r="L457" s="155">
        <f t="shared" si="94"/>
        <v>59.976931949250286</v>
      </c>
      <c r="M457" s="155">
        <f t="shared" si="94"/>
        <v>59.618830428408536</v>
      </c>
      <c r="N457" s="155">
        <f t="shared" si="94"/>
        <v>142.35377026074698</v>
      </c>
      <c r="O457" s="155">
        <f t="shared" si="94"/>
        <v>107.53306497987349</v>
      </c>
      <c r="P457" s="155">
        <f t="shared" si="94"/>
        <v>151.85095960812654</v>
      </c>
      <c r="Q457" s="155">
        <f t="shared" si="94"/>
        <v>50.673281360737064</v>
      </c>
      <c r="R457" s="155">
        <f t="shared" si="94"/>
        <v>36.25170998632011</v>
      </c>
      <c r="S457" s="155">
        <f t="shared" si="94"/>
        <v>113.8447255425322</v>
      </c>
      <c r="T457" s="155">
        <f t="shared" si="94"/>
        <v>27.405421507298183</v>
      </c>
      <c r="U457" s="155">
        <f t="shared" si="94"/>
        <v>123.30912715363804</v>
      </c>
      <c r="V457" s="155">
        <f t="shared" si="94"/>
        <v>51.45149870191173</v>
      </c>
      <c r="W457" s="155">
        <f t="shared" si="94"/>
        <v>74.29281939695369</v>
      </c>
      <c r="X457" s="155">
        <f t="shared" si="94"/>
        <v>69.40536484712062</v>
      </c>
      <c r="Y457" s="155">
        <f t="shared" si="94"/>
        <v>133.21492007104797</v>
      </c>
      <c r="Z457" s="155">
        <f t="shared" si="94"/>
        <v>103.94545657762379</v>
      </c>
      <c r="AA457" s="155">
        <f t="shared" si="94"/>
        <v>139.05029052294128</v>
      </c>
      <c r="AB457" s="155">
        <f t="shared" si="94"/>
        <v>177.28</v>
      </c>
      <c r="AC457" s="155">
        <f t="shared" si="94"/>
        <v>244.75341028331584</v>
      </c>
      <c r="AD457" s="155">
        <f t="shared" si="94"/>
        <v>36.3013698630137</v>
      </c>
      <c r="AE457" s="155">
        <f t="shared" si="94"/>
        <v>0</v>
      </c>
      <c r="AF457" s="155">
        <f t="shared" si="94"/>
        <v>21.79904785767978</v>
      </c>
      <c r="AG457" s="155">
        <f t="shared" si="94"/>
        <v>0.18026009818275773</v>
      </c>
      <c r="AH457" s="155">
        <f t="shared" si="94"/>
        <v>32.65940902021773</v>
      </c>
      <c r="AI457" s="155">
        <f t="shared" si="94"/>
        <v>105.0341827221877</v>
      </c>
      <c r="AJ457" s="149"/>
      <c r="AK457" s="54"/>
    </row>
    <row r="458" spans="1:37" ht="45">
      <c r="A458" s="302"/>
      <c r="B458" s="223" t="s">
        <v>125</v>
      </c>
      <c r="C458" s="315">
        <v>2010</v>
      </c>
      <c r="D458" s="169"/>
      <c r="E458" s="54">
        <v>19373</v>
      </c>
      <c r="F458" s="215">
        <v>3565</v>
      </c>
      <c r="G458" s="215">
        <v>422</v>
      </c>
      <c r="H458" s="215">
        <v>360</v>
      </c>
      <c r="I458" s="215">
        <v>349</v>
      </c>
      <c r="J458" s="215">
        <v>488</v>
      </c>
      <c r="K458" s="215">
        <v>230</v>
      </c>
      <c r="L458" s="215">
        <v>345</v>
      </c>
      <c r="M458" s="215">
        <v>1136</v>
      </c>
      <c r="N458" s="215">
        <v>257</v>
      </c>
      <c r="O458" s="215">
        <v>245</v>
      </c>
      <c r="P458" s="215">
        <v>1408</v>
      </c>
      <c r="Q458" s="215">
        <v>94</v>
      </c>
      <c r="R458" s="215">
        <v>134</v>
      </c>
      <c r="S458" s="215">
        <v>1499</v>
      </c>
      <c r="T458" s="215">
        <v>230</v>
      </c>
      <c r="U458" s="215">
        <v>930</v>
      </c>
      <c r="V458" s="215">
        <v>300</v>
      </c>
      <c r="W458" s="215">
        <v>193</v>
      </c>
      <c r="X458" s="215">
        <v>417</v>
      </c>
      <c r="Y458" s="215">
        <v>226</v>
      </c>
      <c r="Z458" s="215">
        <v>1221</v>
      </c>
      <c r="AA458" s="215">
        <v>682</v>
      </c>
      <c r="AB458" s="215">
        <v>616</v>
      </c>
      <c r="AC458" s="215">
        <v>777</v>
      </c>
      <c r="AD458" s="215">
        <v>142</v>
      </c>
      <c r="AE458" s="215">
        <v>8</v>
      </c>
      <c r="AF458" s="215">
        <v>183</v>
      </c>
      <c r="AG458" s="215">
        <v>1759</v>
      </c>
      <c r="AH458" s="215">
        <v>385</v>
      </c>
      <c r="AI458" s="215">
        <v>772</v>
      </c>
      <c r="AJ458" s="149" t="s">
        <v>753</v>
      </c>
      <c r="AK458" s="54"/>
    </row>
    <row r="459" spans="1:37" ht="15">
      <c r="A459" s="302"/>
      <c r="B459" s="223" t="s">
        <v>126</v>
      </c>
      <c r="C459" s="316"/>
      <c r="D459" s="171"/>
      <c r="E459" s="54">
        <v>176927</v>
      </c>
      <c r="F459" s="54">
        <v>40993</v>
      </c>
      <c r="G459" s="54">
        <v>5829</v>
      </c>
      <c r="H459" s="54">
        <v>2538</v>
      </c>
      <c r="I459" s="54">
        <v>2381</v>
      </c>
      <c r="J459" s="54">
        <v>8383</v>
      </c>
      <c r="K459" s="54">
        <v>1434</v>
      </c>
      <c r="L459" s="54">
        <v>4374</v>
      </c>
      <c r="M459" s="54">
        <v>6185</v>
      </c>
      <c r="N459" s="54">
        <v>1419</v>
      </c>
      <c r="O459" s="54">
        <v>1762</v>
      </c>
      <c r="P459" s="54">
        <v>12360</v>
      </c>
      <c r="Q459" s="54">
        <v>2890</v>
      </c>
      <c r="R459" s="54">
        <v>1463</v>
      </c>
      <c r="S459" s="54">
        <v>8669</v>
      </c>
      <c r="T459" s="54">
        <v>3358</v>
      </c>
      <c r="U459" s="54">
        <v>6990</v>
      </c>
      <c r="V459" s="54">
        <v>4265</v>
      </c>
      <c r="W459" s="54">
        <v>3284</v>
      </c>
      <c r="X459" s="54">
        <v>5424</v>
      </c>
      <c r="Y459" s="54">
        <v>1667</v>
      </c>
      <c r="Z459" s="54">
        <v>8875</v>
      </c>
      <c r="AA459" s="54">
        <v>5123</v>
      </c>
      <c r="AB459" s="54">
        <v>3143</v>
      </c>
      <c r="AC459" s="54">
        <v>3820</v>
      </c>
      <c r="AD459" s="54">
        <v>2913</v>
      </c>
      <c r="AE459" s="54">
        <v>1466</v>
      </c>
      <c r="AF459" s="54">
        <v>3994</v>
      </c>
      <c r="AG459" s="54">
        <v>11805</v>
      </c>
      <c r="AH459" s="54">
        <v>5233</v>
      </c>
      <c r="AI459" s="54">
        <v>4887</v>
      </c>
      <c r="AJ459" s="149"/>
      <c r="AK459" s="54"/>
    </row>
    <row r="460" spans="1:37" ht="15">
      <c r="A460" s="302"/>
      <c r="B460" s="223" t="s">
        <v>102</v>
      </c>
      <c r="C460" s="317"/>
      <c r="D460" s="172"/>
      <c r="E460" s="155">
        <f aca="true" t="shared" si="95" ref="E460:AI460">(E458/E459)*1000</f>
        <v>109.4971372373917</v>
      </c>
      <c r="F460" s="155">
        <f t="shared" si="95"/>
        <v>86.9660673773571</v>
      </c>
      <c r="G460" s="155">
        <f t="shared" si="95"/>
        <v>72.39663750214446</v>
      </c>
      <c r="H460" s="155">
        <f t="shared" si="95"/>
        <v>141.84397163120568</v>
      </c>
      <c r="I460" s="155">
        <f t="shared" si="95"/>
        <v>146.57706845863083</v>
      </c>
      <c r="J460" s="155">
        <f t="shared" si="95"/>
        <v>58.213050220684714</v>
      </c>
      <c r="K460" s="155">
        <f t="shared" si="95"/>
        <v>160.39051603905162</v>
      </c>
      <c r="L460" s="155">
        <f t="shared" si="95"/>
        <v>78.87517146776406</v>
      </c>
      <c r="M460" s="155">
        <f t="shared" si="95"/>
        <v>183.67016976556184</v>
      </c>
      <c r="N460" s="155">
        <f t="shared" si="95"/>
        <v>181.11346018322763</v>
      </c>
      <c r="O460" s="155">
        <f t="shared" si="95"/>
        <v>139.04653802497162</v>
      </c>
      <c r="P460" s="155">
        <f t="shared" si="95"/>
        <v>113.915857605178</v>
      </c>
      <c r="Q460" s="155">
        <f t="shared" si="95"/>
        <v>32.52595155709342</v>
      </c>
      <c r="R460" s="155">
        <f t="shared" si="95"/>
        <v>91.59261790840738</v>
      </c>
      <c r="S460" s="155">
        <f t="shared" si="95"/>
        <v>172.9149844272696</v>
      </c>
      <c r="T460" s="155">
        <f t="shared" si="95"/>
        <v>68.4931506849315</v>
      </c>
      <c r="U460" s="155">
        <f t="shared" si="95"/>
        <v>133.04721030042919</v>
      </c>
      <c r="V460" s="155">
        <f t="shared" si="95"/>
        <v>70.33997655334115</v>
      </c>
      <c r="W460" s="155">
        <f t="shared" si="95"/>
        <v>58.76979293544458</v>
      </c>
      <c r="X460" s="155">
        <f t="shared" si="95"/>
        <v>76.88053097345133</v>
      </c>
      <c r="Y460" s="155">
        <f t="shared" si="95"/>
        <v>135.57288542291542</v>
      </c>
      <c r="Z460" s="155">
        <f t="shared" si="95"/>
        <v>137.57746478873239</v>
      </c>
      <c r="AA460" s="155">
        <f t="shared" si="95"/>
        <v>133.1251219988288</v>
      </c>
      <c r="AB460" s="155">
        <f t="shared" si="95"/>
        <v>195.99109131403117</v>
      </c>
      <c r="AC460" s="155">
        <f t="shared" si="95"/>
        <v>203.40314136125653</v>
      </c>
      <c r="AD460" s="155">
        <f t="shared" si="95"/>
        <v>48.74699622382424</v>
      </c>
      <c r="AE460" s="155">
        <f t="shared" si="95"/>
        <v>5.457025920873124</v>
      </c>
      <c r="AF460" s="155">
        <f t="shared" si="95"/>
        <v>45.81872809213821</v>
      </c>
      <c r="AG460" s="155">
        <f t="shared" si="95"/>
        <v>149.00465904277848</v>
      </c>
      <c r="AH460" s="155">
        <f t="shared" si="95"/>
        <v>73.57156506783872</v>
      </c>
      <c r="AI460" s="155">
        <f t="shared" si="95"/>
        <v>157.97012482095354</v>
      </c>
      <c r="AJ460" s="149"/>
      <c r="AK460" s="54"/>
    </row>
    <row r="461" spans="1:37" ht="45.75" thickBot="1">
      <c r="A461" s="308" t="s">
        <v>806</v>
      </c>
      <c r="B461" s="150" t="s">
        <v>127</v>
      </c>
      <c r="C461" s="319">
        <v>2005</v>
      </c>
      <c r="D461" s="175"/>
      <c r="E461" s="54">
        <v>48050</v>
      </c>
      <c r="F461" s="54">
        <v>14435</v>
      </c>
      <c r="G461" s="201">
        <v>1228</v>
      </c>
      <c r="H461" s="201">
        <v>673</v>
      </c>
      <c r="I461" s="201">
        <v>682</v>
      </c>
      <c r="J461" s="201">
        <v>1354</v>
      </c>
      <c r="K461" s="201">
        <v>706</v>
      </c>
      <c r="L461" s="202">
        <v>314</v>
      </c>
      <c r="M461" s="201">
        <v>645</v>
      </c>
      <c r="N461" s="201">
        <v>1138</v>
      </c>
      <c r="O461" s="201">
        <v>166</v>
      </c>
      <c r="P461" s="216">
        <v>9120</v>
      </c>
      <c r="Q461" s="201">
        <v>532</v>
      </c>
      <c r="R461" s="201">
        <v>1152</v>
      </c>
      <c r="S461" s="203">
        <v>3076</v>
      </c>
      <c r="T461" s="201">
        <v>372</v>
      </c>
      <c r="U461" s="203">
        <v>3162</v>
      </c>
      <c r="V461" s="201">
        <v>1255</v>
      </c>
      <c r="W461" s="201">
        <v>375</v>
      </c>
      <c r="X461" s="202">
        <v>1627</v>
      </c>
      <c r="Y461" s="201">
        <v>838</v>
      </c>
      <c r="Z461" s="201">
        <v>4685</v>
      </c>
      <c r="AA461" s="201">
        <v>2186</v>
      </c>
      <c r="AB461" s="201">
        <v>2543</v>
      </c>
      <c r="AC461" s="203">
        <v>1655</v>
      </c>
      <c r="AD461" s="201">
        <v>723</v>
      </c>
      <c r="AE461" s="54">
        <v>0</v>
      </c>
      <c r="AF461" s="201">
        <v>1422</v>
      </c>
      <c r="AG461" s="204">
        <v>2314</v>
      </c>
      <c r="AH461" s="54">
        <v>0</v>
      </c>
      <c r="AI461" s="54">
        <v>1988</v>
      </c>
      <c r="AJ461" s="149" t="s">
        <v>753</v>
      </c>
      <c r="AK461" s="54"/>
    </row>
    <row r="462" spans="1:37" ht="15">
      <c r="A462" s="308"/>
      <c r="B462" s="150" t="s">
        <v>126</v>
      </c>
      <c r="C462" s="320"/>
      <c r="D462" s="176"/>
      <c r="E462" s="54">
        <v>173768</v>
      </c>
      <c r="F462" s="54">
        <v>40515</v>
      </c>
      <c r="G462" s="54">
        <v>5718</v>
      </c>
      <c r="H462" s="54">
        <v>2555</v>
      </c>
      <c r="I462" s="54">
        <v>2302</v>
      </c>
      <c r="J462" s="54">
        <v>8544</v>
      </c>
      <c r="K462" s="54">
        <v>1543</v>
      </c>
      <c r="L462" s="54">
        <v>4402</v>
      </c>
      <c r="M462" s="54">
        <v>5948</v>
      </c>
      <c r="N462" s="54">
        <v>1536</v>
      </c>
      <c r="O462" s="54">
        <v>1705</v>
      </c>
      <c r="P462" s="54">
        <v>12582</v>
      </c>
      <c r="Q462" s="54">
        <v>2657</v>
      </c>
      <c r="R462" s="54">
        <v>1540</v>
      </c>
      <c r="S462" s="54">
        <v>9565</v>
      </c>
      <c r="T462" s="54">
        <v>3295</v>
      </c>
      <c r="U462" s="54">
        <v>7082</v>
      </c>
      <c r="V462" s="54">
        <v>4100</v>
      </c>
      <c r="W462" s="54">
        <v>3004</v>
      </c>
      <c r="X462" s="54">
        <v>5022</v>
      </c>
      <c r="Y462" s="54">
        <v>1749</v>
      </c>
      <c r="Z462" s="54">
        <v>9290</v>
      </c>
      <c r="AA462" s="54">
        <v>9508</v>
      </c>
      <c r="AB462" s="54">
        <v>3089</v>
      </c>
      <c r="AC462" s="54">
        <v>3860</v>
      </c>
      <c r="AD462" s="54">
        <v>2911</v>
      </c>
      <c r="AE462" s="54">
        <v>0</v>
      </c>
      <c r="AF462" s="54">
        <v>4040</v>
      </c>
      <c r="AG462" s="54">
        <v>11042</v>
      </c>
      <c r="AH462" s="54">
        <v>0</v>
      </c>
      <c r="AI462" s="54">
        <v>4664</v>
      </c>
      <c r="AJ462" s="149"/>
      <c r="AK462" s="54"/>
    </row>
    <row r="463" spans="1:37" ht="15">
      <c r="A463" s="308"/>
      <c r="B463" s="150" t="s">
        <v>102</v>
      </c>
      <c r="C463" s="321"/>
      <c r="D463" s="177"/>
      <c r="E463" s="155">
        <f>(E461/E462)*1000</f>
        <v>276.51811610883476</v>
      </c>
      <c r="F463" s="155">
        <f>(F461/F462)*1000</f>
        <v>356.28779464395905</v>
      </c>
      <c r="G463" s="155">
        <f>(G461/G462)*1000</f>
        <v>214.76040573627142</v>
      </c>
      <c r="H463" s="155">
        <f aca="true" t="shared" si="96" ref="H463:Z463">(H461/H462)*1000</f>
        <v>263.4050880626223</v>
      </c>
      <c r="I463" s="155">
        <f t="shared" si="96"/>
        <v>296.2641181581234</v>
      </c>
      <c r="J463" s="155">
        <f t="shared" si="96"/>
        <v>158.47378277153558</v>
      </c>
      <c r="K463" s="155">
        <f t="shared" si="96"/>
        <v>457.550226830849</v>
      </c>
      <c r="L463" s="155">
        <f t="shared" si="96"/>
        <v>71.33121308496138</v>
      </c>
      <c r="M463" s="155">
        <f t="shared" si="96"/>
        <v>108.43981170141224</v>
      </c>
      <c r="N463" s="155">
        <f t="shared" si="96"/>
        <v>740.8854166666666</v>
      </c>
      <c r="O463" s="155">
        <f t="shared" si="96"/>
        <v>97.36070381231671</v>
      </c>
      <c r="P463" s="155">
        <f>(P461/P462)*1000</f>
        <v>724.8450166905103</v>
      </c>
      <c r="Q463" s="155">
        <f t="shared" si="96"/>
        <v>200.22581859239745</v>
      </c>
      <c r="R463" s="155">
        <f t="shared" si="96"/>
        <v>748.0519480519481</v>
      </c>
      <c r="S463" s="155">
        <f t="shared" si="96"/>
        <v>321.58912702561423</v>
      </c>
      <c r="T463" s="155">
        <f t="shared" si="96"/>
        <v>112.89833080424887</v>
      </c>
      <c r="U463" s="155">
        <f t="shared" si="96"/>
        <v>446.4840440553516</v>
      </c>
      <c r="V463" s="155">
        <f t="shared" si="96"/>
        <v>306.0975609756097</v>
      </c>
      <c r="W463" s="155">
        <f t="shared" si="96"/>
        <v>124.83355525965379</v>
      </c>
      <c r="X463" s="155">
        <f t="shared" si="96"/>
        <v>323.9745121465551</v>
      </c>
      <c r="Y463" s="155">
        <f t="shared" si="96"/>
        <v>479.13093196112067</v>
      </c>
      <c r="Z463" s="155">
        <f t="shared" si="96"/>
        <v>504.3057050592035</v>
      </c>
      <c r="AA463" s="155">
        <f>(AA461/AA462)*1000</f>
        <v>229.91165334455195</v>
      </c>
      <c r="AB463" s="155">
        <f aca="true" t="shared" si="97" ref="AB463:AI463">(AB461/AB462)*1000</f>
        <v>823.2437682097766</v>
      </c>
      <c r="AC463" s="155">
        <f t="shared" si="97"/>
        <v>428.7564766839379</v>
      </c>
      <c r="AD463" s="155">
        <f t="shared" si="97"/>
        <v>248.36825833047064</v>
      </c>
      <c r="AE463" s="155" t="e">
        <f t="shared" si="97"/>
        <v>#DIV/0!</v>
      </c>
      <c r="AF463" s="155">
        <f t="shared" si="97"/>
        <v>351.98019801980195</v>
      </c>
      <c r="AG463" s="155">
        <f t="shared" si="97"/>
        <v>209.56348487592828</v>
      </c>
      <c r="AH463" s="155" t="e">
        <f t="shared" si="97"/>
        <v>#DIV/0!</v>
      </c>
      <c r="AI463" s="155">
        <f t="shared" si="97"/>
        <v>426.2435677530017</v>
      </c>
      <c r="AJ463" s="149"/>
      <c r="AK463" s="54"/>
    </row>
    <row r="464" spans="1:37" ht="45.75" thickBot="1">
      <c r="A464" s="308"/>
      <c r="B464" s="223" t="s">
        <v>127</v>
      </c>
      <c r="C464" s="315">
        <v>2006</v>
      </c>
      <c r="D464" s="169"/>
      <c r="E464" s="54">
        <v>47746</v>
      </c>
      <c r="F464" s="54">
        <v>16094</v>
      </c>
      <c r="G464" s="205">
        <v>583</v>
      </c>
      <c r="H464" s="205">
        <v>296</v>
      </c>
      <c r="I464" s="205">
        <v>499</v>
      </c>
      <c r="J464" s="205">
        <v>2465</v>
      </c>
      <c r="K464" s="205">
        <v>382</v>
      </c>
      <c r="L464" s="217">
        <v>263</v>
      </c>
      <c r="M464" s="205">
        <v>919</v>
      </c>
      <c r="N464" s="205">
        <v>915</v>
      </c>
      <c r="O464" s="205">
        <v>220</v>
      </c>
      <c r="P464" s="218">
        <v>8460</v>
      </c>
      <c r="Q464" s="205">
        <v>648</v>
      </c>
      <c r="R464" s="205">
        <v>1038</v>
      </c>
      <c r="S464" s="219">
        <v>3010</v>
      </c>
      <c r="T464" s="205">
        <v>500</v>
      </c>
      <c r="U464" s="219">
        <v>2284</v>
      </c>
      <c r="V464" s="205">
        <v>1106</v>
      </c>
      <c r="W464" s="205">
        <v>1204</v>
      </c>
      <c r="X464" s="217">
        <v>1347</v>
      </c>
      <c r="Y464" s="205">
        <v>1042</v>
      </c>
      <c r="Z464" s="205">
        <v>5585</v>
      </c>
      <c r="AA464" s="205">
        <v>2106</v>
      </c>
      <c r="AB464" s="218">
        <v>2400</v>
      </c>
      <c r="AC464" s="219">
        <v>1233</v>
      </c>
      <c r="AD464" s="205">
        <v>223</v>
      </c>
      <c r="AE464" s="54">
        <v>0</v>
      </c>
      <c r="AF464" s="205">
        <v>940</v>
      </c>
      <c r="AG464" s="220">
        <v>3.302</v>
      </c>
      <c r="AH464" s="54">
        <v>0</v>
      </c>
      <c r="AI464" s="54">
        <v>2621</v>
      </c>
      <c r="AJ464" s="149" t="s">
        <v>753</v>
      </c>
      <c r="AK464" s="54"/>
    </row>
    <row r="465" spans="1:37" ht="15">
      <c r="A465" s="308"/>
      <c r="B465" s="223" t="s">
        <v>126</v>
      </c>
      <c r="C465" s="316"/>
      <c r="D465" s="171"/>
      <c r="E465" s="54">
        <v>174739</v>
      </c>
      <c r="F465" s="54">
        <v>40846</v>
      </c>
      <c r="G465" s="54">
        <v>5736</v>
      </c>
      <c r="H465" s="54">
        <v>2550</v>
      </c>
      <c r="I465" s="54">
        <v>2295</v>
      </c>
      <c r="J465" s="54">
        <v>8452</v>
      </c>
      <c r="K465" s="54">
        <v>1553</v>
      </c>
      <c r="L465" s="54">
        <v>4397</v>
      </c>
      <c r="M465" s="54">
        <v>6013</v>
      </c>
      <c r="N465" s="54">
        <v>1500</v>
      </c>
      <c r="O465" s="54">
        <v>1714</v>
      </c>
      <c r="P465" s="54">
        <v>12586</v>
      </c>
      <c r="Q465" s="54">
        <v>2698</v>
      </c>
      <c r="R465" s="54">
        <v>1522</v>
      </c>
      <c r="S465" s="54">
        <v>9689</v>
      </c>
      <c r="T465" s="54">
        <v>3316</v>
      </c>
      <c r="U465" s="54">
        <v>7081</v>
      </c>
      <c r="V465" s="54">
        <v>4138</v>
      </c>
      <c r="W465" s="54">
        <v>3054</v>
      </c>
      <c r="X465" s="54">
        <v>5136</v>
      </c>
      <c r="Y465" s="54">
        <v>1739</v>
      </c>
      <c r="Z465" s="54">
        <v>9214</v>
      </c>
      <c r="AA465" s="54">
        <v>9629</v>
      </c>
      <c r="AB465" s="54">
        <v>3098</v>
      </c>
      <c r="AC465" s="54">
        <v>3838</v>
      </c>
      <c r="AD465" s="54">
        <v>2924</v>
      </c>
      <c r="AE465" s="54">
        <v>0</v>
      </c>
      <c r="AF465" s="54">
        <v>4029</v>
      </c>
      <c r="AG465" s="54">
        <v>11189</v>
      </c>
      <c r="AH465" s="54">
        <v>0</v>
      </c>
      <c r="AI465" s="54">
        <v>4710</v>
      </c>
      <c r="AJ465" s="149"/>
      <c r="AK465" s="54"/>
    </row>
    <row r="466" spans="1:37" ht="15">
      <c r="A466" s="308"/>
      <c r="B466" s="223" t="s">
        <v>102</v>
      </c>
      <c r="C466" s="317"/>
      <c r="D466" s="172"/>
      <c r="E466" s="155">
        <f>(E464/E465)*1000</f>
        <v>273.2418063511866</v>
      </c>
      <c r="F466" s="155">
        <f>(F464/F465)*1000</f>
        <v>394.01654996817314</v>
      </c>
      <c r="G466" s="155">
        <f>(G464/G465)*1000</f>
        <v>101.63877266387726</v>
      </c>
      <c r="H466" s="155">
        <f aca="true" t="shared" si="98" ref="H466:Z466">(H464/H465)*1000</f>
        <v>116.07843137254902</v>
      </c>
      <c r="I466" s="155">
        <f t="shared" si="98"/>
        <v>217.42919389978212</v>
      </c>
      <c r="J466" s="155">
        <f t="shared" si="98"/>
        <v>291.6469474680549</v>
      </c>
      <c r="K466" s="155">
        <f t="shared" si="98"/>
        <v>245.97553122987767</v>
      </c>
      <c r="L466" s="155">
        <f t="shared" si="98"/>
        <v>59.813509210825565</v>
      </c>
      <c r="M466" s="155">
        <f t="shared" si="98"/>
        <v>152.83552303342756</v>
      </c>
      <c r="N466" s="155">
        <f t="shared" si="98"/>
        <v>610</v>
      </c>
      <c r="O466" s="155">
        <f t="shared" si="98"/>
        <v>128.35472578763128</v>
      </c>
      <c r="P466" s="155">
        <f t="shared" si="98"/>
        <v>672.1754330208167</v>
      </c>
      <c r="Q466" s="155">
        <f t="shared" si="98"/>
        <v>240.17790956263897</v>
      </c>
      <c r="R466" s="155">
        <f t="shared" si="98"/>
        <v>681.9973718791065</v>
      </c>
      <c r="S466" s="155">
        <f t="shared" si="98"/>
        <v>310.6615749819383</v>
      </c>
      <c r="T466" s="155">
        <f t="shared" si="98"/>
        <v>150.7840772014475</v>
      </c>
      <c r="U466" s="155">
        <f t="shared" si="98"/>
        <v>322.55331167914136</v>
      </c>
      <c r="V466" s="155">
        <f t="shared" si="98"/>
        <v>267.27887868535527</v>
      </c>
      <c r="W466" s="155">
        <f t="shared" si="98"/>
        <v>394.2370661427636</v>
      </c>
      <c r="X466" s="155">
        <f t="shared" si="98"/>
        <v>262.26635514018693</v>
      </c>
      <c r="Y466" s="155">
        <f t="shared" si="98"/>
        <v>599.1949396204716</v>
      </c>
      <c r="Z466" s="155">
        <f t="shared" si="98"/>
        <v>606.1428261341438</v>
      </c>
      <c r="AA466" s="155">
        <f>(AA464/AA465)*1000</f>
        <v>218.7143005504206</v>
      </c>
      <c r="AB466" s="155">
        <f aca="true" t="shared" si="99" ref="AB466:AI466">(AB464/AB465)*1000</f>
        <v>774.6933505487411</v>
      </c>
      <c r="AC466" s="155">
        <f t="shared" si="99"/>
        <v>321.2610734757687</v>
      </c>
      <c r="AD466" s="155">
        <f t="shared" si="99"/>
        <v>76.26538987688099</v>
      </c>
      <c r="AE466" s="155" t="e">
        <f t="shared" si="99"/>
        <v>#DIV/0!</v>
      </c>
      <c r="AF466" s="155">
        <f t="shared" si="99"/>
        <v>233.3085132787292</v>
      </c>
      <c r="AG466" s="155">
        <f t="shared" si="99"/>
        <v>0.2951112699973188</v>
      </c>
      <c r="AH466" s="155" t="e">
        <f t="shared" si="99"/>
        <v>#DIV/0!</v>
      </c>
      <c r="AI466" s="155">
        <f t="shared" si="99"/>
        <v>556.4755838641189</v>
      </c>
      <c r="AJ466" s="149"/>
      <c r="AK466" s="54"/>
    </row>
    <row r="467" spans="1:37" ht="45">
      <c r="A467" s="308"/>
      <c r="B467" s="150" t="s">
        <v>127</v>
      </c>
      <c r="C467" s="319">
        <v>2007</v>
      </c>
      <c r="D467" s="175"/>
      <c r="E467" s="54">
        <v>42813</v>
      </c>
      <c r="F467" s="54">
        <v>11811</v>
      </c>
      <c r="G467" s="206">
        <v>686</v>
      </c>
      <c r="H467" s="206">
        <v>345</v>
      </c>
      <c r="I467" s="206">
        <v>710</v>
      </c>
      <c r="J467" s="206">
        <v>2315</v>
      </c>
      <c r="K467" s="206">
        <v>246</v>
      </c>
      <c r="L467" s="207">
        <v>225</v>
      </c>
      <c r="M467" s="206">
        <v>513</v>
      </c>
      <c r="N467" s="206">
        <v>1347</v>
      </c>
      <c r="O467" s="206">
        <v>619</v>
      </c>
      <c r="P467" s="206">
        <v>8649</v>
      </c>
      <c r="Q467" s="206">
        <v>420</v>
      </c>
      <c r="R467" s="206">
        <v>1162</v>
      </c>
      <c r="S467" s="208">
        <v>2893</v>
      </c>
      <c r="T467" s="206">
        <v>452</v>
      </c>
      <c r="U467" s="54">
        <v>2633</v>
      </c>
      <c r="V467" s="206">
        <v>575</v>
      </c>
      <c r="W467" s="206">
        <v>308</v>
      </c>
      <c r="X467" s="207">
        <v>868</v>
      </c>
      <c r="Y467" s="206">
        <v>777</v>
      </c>
      <c r="Z467" s="54">
        <v>6406</v>
      </c>
      <c r="AA467" s="206">
        <v>2544</v>
      </c>
      <c r="AB467" s="221">
        <v>2142</v>
      </c>
      <c r="AC467" s="208">
        <v>1263</v>
      </c>
      <c r="AD467" s="206">
        <v>173</v>
      </c>
      <c r="AE467" s="54">
        <v>0</v>
      </c>
      <c r="AF467" s="54">
        <v>1295</v>
      </c>
      <c r="AG467" s="54">
        <v>2002</v>
      </c>
      <c r="AH467" s="54">
        <v>0</v>
      </c>
      <c r="AI467" s="54">
        <v>1811</v>
      </c>
      <c r="AJ467" s="149" t="s">
        <v>753</v>
      </c>
      <c r="AK467" s="54"/>
    </row>
    <row r="468" spans="1:37" ht="15">
      <c r="A468" s="308"/>
      <c r="B468" s="150" t="s">
        <v>126</v>
      </c>
      <c r="C468" s="320"/>
      <c r="D468" s="176"/>
      <c r="E468" s="54">
        <v>175062</v>
      </c>
      <c r="F468" s="54">
        <v>41065</v>
      </c>
      <c r="G468" s="54">
        <v>5748</v>
      </c>
      <c r="H468" s="54">
        <v>2543</v>
      </c>
      <c r="I468" s="54">
        <v>2300</v>
      </c>
      <c r="J468" s="54">
        <v>8520</v>
      </c>
      <c r="K468" s="54">
        <v>1555</v>
      </c>
      <c r="L468" s="54">
        <v>4394</v>
      </c>
      <c r="M468" s="54">
        <v>6062</v>
      </c>
      <c r="N468" s="54">
        <v>1466</v>
      </c>
      <c r="O468" s="54">
        <v>1721</v>
      </c>
      <c r="P468" s="54">
        <v>12568</v>
      </c>
      <c r="Q468" s="54">
        <v>2734</v>
      </c>
      <c r="R468" s="54">
        <v>1503</v>
      </c>
      <c r="S468" s="54">
        <v>9792</v>
      </c>
      <c r="T468" s="54">
        <v>3335</v>
      </c>
      <c r="U468" s="54">
        <v>7068</v>
      </c>
      <c r="V468" s="54">
        <v>4173</v>
      </c>
      <c r="W468" s="54">
        <v>3103</v>
      </c>
      <c r="X468" s="54">
        <v>5237</v>
      </c>
      <c r="Y468" s="54">
        <v>1726</v>
      </c>
      <c r="Z468" s="54">
        <v>9124</v>
      </c>
      <c r="AA468" s="54">
        <v>9749</v>
      </c>
      <c r="AB468" s="54">
        <v>3107</v>
      </c>
      <c r="AC468" s="54">
        <v>3824</v>
      </c>
      <c r="AD468" s="54">
        <v>2928</v>
      </c>
      <c r="AE468" s="54">
        <v>0</v>
      </c>
      <c r="AF468" s="54">
        <v>4013</v>
      </c>
      <c r="AG468" s="54">
        <v>11322</v>
      </c>
      <c r="AH468" s="54">
        <v>0</v>
      </c>
      <c r="AI468" s="54">
        <v>4746</v>
      </c>
      <c r="AJ468" s="149"/>
      <c r="AK468" s="54"/>
    </row>
    <row r="469" spans="1:37" ht="15">
      <c r="A469" s="308"/>
      <c r="B469" s="150" t="s">
        <v>102</v>
      </c>
      <c r="C469" s="321"/>
      <c r="D469" s="177"/>
      <c r="E469" s="155">
        <f>(E467/E468)*1000</f>
        <v>244.55907050073688</v>
      </c>
      <c r="F469" s="155">
        <f>(F467/F468)*1000</f>
        <v>287.61719225617924</v>
      </c>
      <c r="G469" s="155">
        <f>(G467/G468)*1000</f>
        <v>119.34585942936674</v>
      </c>
      <c r="H469" s="155">
        <f aca="true" t="shared" si="100" ref="H469:Z469">(H467/H468)*1000</f>
        <v>135.66653558788832</v>
      </c>
      <c r="I469" s="155">
        <f t="shared" si="100"/>
        <v>308.69565217391306</v>
      </c>
      <c r="J469" s="155">
        <f t="shared" si="100"/>
        <v>271.7136150234742</v>
      </c>
      <c r="K469" s="155">
        <f t="shared" si="100"/>
        <v>158.1993569131833</v>
      </c>
      <c r="L469" s="155">
        <f t="shared" si="100"/>
        <v>51.2061902594447</v>
      </c>
      <c r="M469" s="155">
        <f t="shared" si="100"/>
        <v>84.62553612669086</v>
      </c>
      <c r="N469" s="155">
        <f t="shared" si="100"/>
        <v>918.8267394270123</v>
      </c>
      <c r="O469" s="155">
        <f t="shared" si="100"/>
        <v>359.67460778617084</v>
      </c>
      <c r="P469" s="155">
        <f t="shared" si="100"/>
        <v>688.1763208147677</v>
      </c>
      <c r="Q469" s="155">
        <f t="shared" si="100"/>
        <v>153.62106803218728</v>
      </c>
      <c r="R469" s="155">
        <f t="shared" si="100"/>
        <v>773.1204258150366</v>
      </c>
      <c r="S469" s="155">
        <f t="shared" si="100"/>
        <v>295.4452614379085</v>
      </c>
      <c r="T469" s="155">
        <f t="shared" si="100"/>
        <v>135.53223388305847</v>
      </c>
      <c r="U469" s="155">
        <f t="shared" si="100"/>
        <v>372.524052065648</v>
      </c>
      <c r="V469" s="155">
        <f t="shared" si="100"/>
        <v>137.79055835130603</v>
      </c>
      <c r="W469" s="155">
        <f t="shared" si="100"/>
        <v>99.25878182404125</v>
      </c>
      <c r="X469" s="155">
        <f t="shared" si="100"/>
        <v>165.74374641970593</v>
      </c>
      <c r="Y469" s="155">
        <f t="shared" si="100"/>
        <v>450.1738122827346</v>
      </c>
      <c r="Z469" s="155">
        <f t="shared" si="100"/>
        <v>702.1043402016659</v>
      </c>
      <c r="AA469" s="155">
        <f>(AA467/AA468)*1000</f>
        <v>260.94984100933425</v>
      </c>
      <c r="AB469" s="155">
        <f aca="true" t="shared" si="101" ref="AB469:AI469">(AB467/AB468)*1000</f>
        <v>689.4110074026391</v>
      </c>
      <c r="AC469" s="155">
        <f t="shared" si="101"/>
        <v>330.28242677824267</v>
      </c>
      <c r="AD469" s="155">
        <f t="shared" si="101"/>
        <v>59.08469945355191</v>
      </c>
      <c r="AE469" s="155" t="e">
        <f t="shared" si="101"/>
        <v>#DIV/0!</v>
      </c>
      <c r="AF469" s="155">
        <f t="shared" si="101"/>
        <v>322.70122103164715</v>
      </c>
      <c r="AG469" s="155">
        <f t="shared" si="101"/>
        <v>176.82388270623565</v>
      </c>
      <c r="AH469" s="155" t="e">
        <f t="shared" si="101"/>
        <v>#DIV/0!</v>
      </c>
      <c r="AI469" s="155">
        <f t="shared" si="101"/>
        <v>381.58449220396125</v>
      </c>
      <c r="AJ469" s="149"/>
      <c r="AK469" s="54"/>
    </row>
    <row r="470" spans="1:37" ht="45">
      <c r="A470" s="308"/>
      <c r="B470" s="223" t="s">
        <v>127</v>
      </c>
      <c r="C470" s="315">
        <v>2008</v>
      </c>
      <c r="D470" s="169"/>
      <c r="E470" s="54">
        <v>39068</v>
      </c>
      <c r="F470" s="54">
        <v>7257</v>
      </c>
      <c r="G470" s="209">
        <v>1029</v>
      </c>
      <c r="H470" s="209">
        <v>1178</v>
      </c>
      <c r="I470" s="209">
        <v>886</v>
      </c>
      <c r="J470" s="209">
        <v>1864</v>
      </c>
      <c r="K470" s="209">
        <v>240</v>
      </c>
      <c r="L470" s="210">
        <v>427</v>
      </c>
      <c r="M470" s="209">
        <v>584</v>
      </c>
      <c r="N470" s="209">
        <v>931</v>
      </c>
      <c r="O470" s="209">
        <v>341</v>
      </c>
      <c r="P470" s="209">
        <v>7475</v>
      </c>
      <c r="Q470" s="209">
        <v>190</v>
      </c>
      <c r="R470" s="209">
        <v>186</v>
      </c>
      <c r="S470" s="211">
        <v>1788</v>
      </c>
      <c r="T470" s="209">
        <v>353</v>
      </c>
      <c r="U470" s="211">
        <v>1482</v>
      </c>
      <c r="V470" s="209">
        <v>456</v>
      </c>
      <c r="W470" s="209">
        <v>126</v>
      </c>
      <c r="X470" s="210">
        <v>485</v>
      </c>
      <c r="Y470" s="209">
        <v>708</v>
      </c>
      <c r="Z470" s="209">
        <v>5640</v>
      </c>
      <c r="AA470" s="54">
        <v>2070</v>
      </c>
      <c r="AB470" s="54">
        <v>2544</v>
      </c>
      <c r="AC470" s="54">
        <v>1439</v>
      </c>
      <c r="AD470" s="209">
        <v>96</v>
      </c>
      <c r="AE470" s="54">
        <v>0</v>
      </c>
      <c r="AF470" s="54">
        <v>1493</v>
      </c>
      <c r="AG470" s="54">
        <v>3626</v>
      </c>
      <c r="AH470" s="54">
        <v>0</v>
      </c>
      <c r="AI470" s="54">
        <v>1424</v>
      </c>
      <c r="AJ470" s="149" t="s">
        <v>753</v>
      </c>
      <c r="AK470" s="54"/>
    </row>
    <row r="471" spans="1:37" ht="15">
      <c r="A471" s="308"/>
      <c r="B471" s="223" t="s">
        <v>126</v>
      </c>
      <c r="C471" s="316"/>
      <c r="D471" s="171"/>
      <c r="E471" s="54">
        <v>175998</v>
      </c>
      <c r="F471" s="54">
        <v>41145</v>
      </c>
      <c r="G471" s="54">
        <v>5766</v>
      </c>
      <c r="H471" s="54">
        <v>2537</v>
      </c>
      <c r="I471" s="54">
        <v>2312</v>
      </c>
      <c r="J471" s="54">
        <v>8479</v>
      </c>
      <c r="K471" s="54">
        <v>1487</v>
      </c>
      <c r="L471" s="54">
        <v>4394</v>
      </c>
      <c r="M471" s="54">
        <v>6105</v>
      </c>
      <c r="N471" s="54">
        <v>1436</v>
      </c>
      <c r="O471" s="54">
        <v>1726</v>
      </c>
      <c r="P471" s="54">
        <v>12525</v>
      </c>
      <c r="Q471" s="54">
        <v>2774</v>
      </c>
      <c r="R471" s="54">
        <v>1469</v>
      </c>
      <c r="S471" s="54">
        <v>8551</v>
      </c>
      <c r="T471" s="54">
        <v>3350</v>
      </c>
      <c r="U471" s="54">
        <v>7049</v>
      </c>
      <c r="V471" s="54">
        <v>4204</v>
      </c>
      <c r="W471" s="54">
        <v>3159</v>
      </c>
      <c r="X471" s="54">
        <v>5242</v>
      </c>
      <c r="Y471" s="54">
        <v>1708</v>
      </c>
      <c r="Z471" s="54">
        <v>9033</v>
      </c>
      <c r="AA471" s="54">
        <v>4892</v>
      </c>
      <c r="AB471" s="54">
        <v>3114</v>
      </c>
      <c r="AC471" s="54">
        <v>3814</v>
      </c>
      <c r="AD471" s="54">
        <v>2927</v>
      </c>
      <c r="AE471" s="54">
        <v>1483</v>
      </c>
      <c r="AF471" s="54">
        <v>3999</v>
      </c>
      <c r="AG471" s="54">
        <v>11458</v>
      </c>
      <c r="AH471" s="54">
        <v>5076</v>
      </c>
      <c r="AI471" s="54">
        <v>4784</v>
      </c>
      <c r="AJ471" s="149"/>
      <c r="AK471" s="54"/>
    </row>
    <row r="472" spans="1:37" ht="15">
      <c r="A472" s="308"/>
      <c r="B472" s="223" t="s">
        <v>102</v>
      </c>
      <c r="C472" s="317"/>
      <c r="D472" s="172"/>
      <c r="E472" s="155">
        <f>(E470/E471)*1000</f>
        <v>221.97979522494575</v>
      </c>
      <c r="F472" s="155">
        <f>(F470/F471)*1000</f>
        <v>176.37623040466644</v>
      </c>
      <c r="G472" s="155">
        <f>(G470/G471)*1000</f>
        <v>178.45993756503643</v>
      </c>
      <c r="H472" s="155">
        <f aca="true" t="shared" si="102" ref="H472:Z472">(H470/H471)*1000</f>
        <v>464.327946393378</v>
      </c>
      <c r="I472" s="155">
        <f t="shared" si="102"/>
        <v>383.21799307958474</v>
      </c>
      <c r="J472" s="155">
        <f t="shared" si="102"/>
        <v>219.83724495813186</v>
      </c>
      <c r="K472" s="155">
        <f t="shared" si="102"/>
        <v>161.39878950907868</v>
      </c>
      <c r="L472" s="155">
        <f t="shared" si="102"/>
        <v>97.17796995903505</v>
      </c>
      <c r="M472" s="155">
        <f t="shared" si="102"/>
        <v>95.65929565929567</v>
      </c>
      <c r="N472" s="155">
        <f t="shared" si="102"/>
        <v>648.3286908077994</v>
      </c>
      <c r="O472" s="155">
        <f t="shared" si="102"/>
        <v>197.56662804171495</v>
      </c>
      <c r="P472" s="155">
        <f t="shared" si="102"/>
        <v>596.8063872255489</v>
      </c>
      <c r="Q472" s="155">
        <f t="shared" si="102"/>
        <v>68.4931506849315</v>
      </c>
      <c r="R472" s="155">
        <f t="shared" si="102"/>
        <v>126.61674608577265</v>
      </c>
      <c r="S472" s="155">
        <f t="shared" si="102"/>
        <v>209.09835107005028</v>
      </c>
      <c r="T472" s="155">
        <f t="shared" si="102"/>
        <v>105.3731343283582</v>
      </c>
      <c r="U472" s="155">
        <f t="shared" si="102"/>
        <v>210.24258760107816</v>
      </c>
      <c r="V472" s="155">
        <f t="shared" si="102"/>
        <v>108.46812559467175</v>
      </c>
      <c r="W472" s="155">
        <f t="shared" si="102"/>
        <v>39.88603988603989</v>
      </c>
      <c r="X472" s="155">
        <f t="shared" si="102"/>
        <v>92.52193819152996</v>
      </c>
      <c r="Y472" s="155">
        <f t="shared" si="102"/>
        <v>414.519906323185</v>
      </c>
      <c r="Z472" s="155">
        <f t="shared" si="102"/>
        <v>624.3772832945865</v>
      </c>
      <c r="AA472" s="155">
        <f>(AA470/AA471)*1000</f>
        <v>423.13982011447257</v>
      </c>
      <c r="AB472" s="155">
        <f aca="true" t="shared" si="103" ref="AB472:AI472">(AB470/AB471)*1000</f>
        <v>816.9556840077071</v>
      </c>
      <c r="AC472" s="155">
        <f t="shared" si="103"/>
        <v>377.29417933927635</v>
      </c>
      <c r="AD472" s="155">
        <f t="shared" si="103"/>
        <v>32.79808677827127</v>
      </c>
      <c r="AE472" s="155">
        <f t="shared" si="103"/>
        <v>0</v>
      </c>
      <c r="AF472" s="155">
        <f t="shared" si="103"/>
        <v>373.3433358339585</v>
      </c>
      <c r="AG472" s="155">
        <f t="shared" si="103"/>
        <v>316.4601152033514</v>
      </c>
      <c r="AH472" s="155">
        <f t="shared" si="103"/>
        <v>0</v>
      </c>
      <c r="AI472" s="155">
        <f t="shared" si="103"/>
        <v>297.6588628762542</v>
      </c>
      <c r="AJ472" s="149"/>
      <c r="AK472" s="54"/>
    </row>
    <row r="473" spans="1:37" ht="45.75" thickBot="1">
      <c r="A473" s="308"/>
      <c r="B473" s="150" t="s">
        <v>127</v>
      </c>
      <c r="C473" s="319">
        <v>2009</v>
      </c>
      <c r="D473" s="175"/>
      <c r="E473" s="54">
        <v>59815</v>
      </c>
      <c r="F473" s="54">
        <v>11330</v>
      </c>
      <c r="G473" s="213">
        <v>1630</v>
      </c>
      <c r="H473" s="213">
        <v>1221</v>
      </c>
      <c r="I473" s="213">
        <v>608</v>
      </c>
      <c r="J473" s="213">
        <v>4145</v>
      </c>
      <c r="K473" s="213">
        <v>718</v>
      </c>
      <c r="L473" s="213">
        <v>885</v>
      </c>
      <c r="M473" s="213">
        <v>601</v>
      </c>
      <c r="N473" s="213">
        <v>967</v>
      </c>
      <c r="O473" s="213">
        <v>264</v>
      </c>
      <c r="P473" s="213">
        <v>9247</v>
      </c>
      <c r="Q473" s="213">
        <v>296</v>
      </c>
      <c r="R473" s="213">
        <v>152</v>
      </c>
      <c r="S473" s="213">
        <v>3511</v>
      </c>
      <c r="T473" s="213">
        <v>110</v>
      </c>
      <c r="U473" s="213">
        <v>2250</v>
      </c>
      <c r="V473" s="213">
        <v>574</v>
      </c>
      <c r="W473" s="213">
        <v>305</v>
      </c>
      <c r="X473" s="213">
        <v>936</v>
      </c>
      <c r="Y473" s="213">
        <v>946</v>
      </c>
      <c r="Z473" s="213">
        <v>4597</v>
      </c>
      <c r="AA473" s="54">
        <v>3039</v>
      </c>
      <c r="AB473" s="54">
        <v>1990</v>
      </c>
      <c r="AC473" s="54">
        <v>1987</v>
      </c>
      <c r="AD473" s="213">
        <v>292</v>
      </c>
      <c r="AE473" s="213">
        <v>0</v>
      </c>
      <c r="AF473" s="213">
        <v>243</v>
      </c>
      <c r="AG473" s="54">
        <v>3961</v>
      </c>
      <c r="AH473" s="214">
        <v>405</v>
      </c>
      <c r="AI473" s="54">
        <v>2605</v>
      </c>
      <c r="AJ473" s="149" t="s">
        <v>753</v>
      </c>
      <c r="AK473" s="54"/>
    </row>
    <row r="474" spans="1:37" ht="15">
      <c r="A474" s="308"/>
      <c r="B474" s="150" t="s">
        <v>126</v>
      </c>
      <c r="C474" s="320"/>
      <c r="D474" s="176"/>
      <c r="E474" s="54">
        <v>176361</v>
      </c>
      <c r="F474" s="54">
        <v>41114</v>
      </c>
      <c r="G474" s="54">
        <v>5789</v>
      </c>
      <c r="H474" s="54">
        <v>2534</v>
      </c>
      <c r="I474" s="54">
        <v>2340</v>
      </c>
      <c r="J474" s="54">
        <v>8434</v>
      </c>
      <c r="K474" s="54">
        <v>1468</v>
      </c>
      <c r="L474" s="54">
        <v>4335</v>
      </c>
      <c r="M474" s="54">
        <v>6139</v>
      </c>
      <c r="N474" s="54">
        <v>1419</v>
      </c>
      <c r="O474" s="54">
        <v>1739</v>
      </c>
      <c r="P474" s="54">
        <v>12453</v>
      </c>
      <c r="Q474" s="54">
        <v>2822</v>
      </c>
      <c r="R474" s="54">
        <v>1462</v>
      </c>
      <c r="S474" s="54">
        <v>8617</v>
      </c>
      <c r="T474" s="54">
        <v>3357</v>
      </c>
      <c r="U474" s="54">
        <v>7023</v>
      </c>
      <c r="V474" s="54">
        <v>4237</v>
      </c>
      <c r="W474" s="54">
        <v>3217</v>
      </c>
      <c r="X474" s="54">
        <v>5331</v>
      </c>
      <c r="Y474" s="54">
        <v>1689</v>
      </c>
      <c r="Z474" s="54">
        <v>8947</v>
      </c>
      <c r="AA474" s="54">
        <v>4991</v>
      </c>
      <c r="AB474" s="54">
        <v>3125</v>
      </c>
      <c r="AC474" s="54">
        <v>3812</v>
      </c>
      <c r="AD474" s="54">
        <v>2920</v>
      </c>
      <c r="AE474" s="54">
        <v>1474</v>
      </c>
      <c r="AF474" s="54">
        <v>3991</v>
      </c>
      <c r="AG474" s="54">
        <v>11611</v>
      </c>
      <c r="AH474" s="54">
        <v>5144</v>
      </c>
      <c r="AI474" s="54">
        <v>4827</v>
      </c>
      <c r="AJ474" s="149"/>
      <c r="AK474" s="54"/>
    </row>
    <row r="475" spans="1:37" ht="15">
      <c r="A475" s="308"/>
      <c r="B475" s="150" t="s">
        <v>102</v>
      </c>
      <c r="C475" s="321"/>
      <c r="D475" s="177"/>
      <c r="E475" s="155">
        <f>(E473/E474)*1000</f>
        <v>339.16228644655</v>
      </c>
      <c r="F475" s="155">
        <f>(F473/F474)*1000</f>
        <v>275.5752298487134</v>
      </c>
      <c r="G475" s="155">
        <f>(G473/G474)*1000</f>
        <v>281.5684919675246</v>
      </c>
      <c r="H475" s="155">
        <f aca="true" t="shared" si="104" ref="H475:Z475">(H473/H474)*1000</f>
        <v>481.84688239936855</v>
      </c>
      <c r="I475" s="155">
        <f t="shared" si="104"/>
        <v>259.8290598290599</v>
      </c>
      <c r="J475" s="155">
        <f t="shared" si="104"/>
        <v>491.4631254446289</v>
      </c>
      <c r="K475" s="155">
        <f t="shared" si="104"/>
        <v>489.1008174386921</v>
      </c>
      <c r="L475" s="155">
        <f t="shared" si="104"/>
        <v>204.15224913494808</v>
      </c>
      <c r="M475" s="155">
        <f t="shared" si="104"/>
        <v>97.89868056686757</v>
      </c>
      <c r="N475" s="155">
        <f t="shared" si="104"/>
        <v>681.4658210007048</v>
      </c>
      <c r="O475" s="155">
        <f t="shared" si="104"/>
        <v>151.81138585393904</v>
      </c>
      <c r="P475" s="155">
        <f t="shared" si="104"/>
        <v>742.5519955030916</v>
      </c>
      <c r="Q475" s="155">
        <f t="shared" si="104"/>
        <v>104.89014883061658</v>
      </c>
      <c r="R475" s="155">
        <f t="shared" si="104"/>
        <v>103.9671682626539</v>
      </c>
      <c r="S475" s="155">
        <f t="shared" si="104"/>
        <v>407.450388766392</v>
      </c>
      <c r="T475" s="155">
        <f t="shared" si="104"/>
        <v>32.76735180220435</v>
      </c>
      <c r="U475" s="155">
        <f t="shared" si="104"/>
        <v>320.37590773173855</v>
      </c>
      <c r="V475" s="155">
        <f t="shared" si="104"/>
        <v>135.47321217842816</v>
      </c>
      <c r="W475" s="155">
        <f t="shared" si="104"/>
        <v>94.80882810071495</v>
      </c>
      <c r="X475" s="155">
        <f t="shared" si="104"/>
        <v>175.57681485649974</v>
      </c>
      <c r="Y475" s="155">
        <f t="shared" si="104"/>
        <v>560.0947306098283</v>
      </c>
      <c r="Z475" s="155">
        <f t="shared" si="104"/>
        <v>513.8035095562758</v>
      </c>
      <c r="AA475" s="155">
        <f>(AA473/AA474)*1000</f>
        <v>608.8960128230816</v>
      </c>
      <c r="AB475" s="155">
        <f aca="true" t="shared" si="105" ref="AB475:AI475">(AB473/AB474)*1000</f>
        <v>636.8000000000001</v>
      </c>
      <c r="AC475" s="155">
        <f t="shared" si="105"/>
        <v>521.2486883525709</v>
      </c>
      <c r="AD475" s="155">
        <f t="shared" si="105"/>
        <v>100</v>
      </c>
      <c r="AE475" s="155">
        <f t="shared" si="105"/>
        <v>0</v>
      </c>
      <c r="AF475" s="155">
        <f t="shared" si="105"/>
        <v>60.886995740415934</v>
      </c>
      <c r="AG475" s="155">
        <f t="shared" si="105"/>
        <v>341.1420204978038</v>
      </c>
      <c r="AH475" s="155">
        <f t="shared" si="105"/>
        <v>78.73250388802488</v>
      </c>
      <c r="AI475" s="155">
        <f t="shared" si="105"/>
        <v>539.6726745390512</v>
      </c>
      <c r="AJ475" s="149"/>
      <c r="AK475" s="54"/>
    </row>
    <row r="476" spans="1:37" ht="45">
      <c r="A476" s="308"/>
      <c r="B476" s="223" t="s">
        <v>127</v>
      </c>
      <c r="C476" s="315">
        <v>2010</v>
      </c>
      <c r="D476" s="169"/>
      <c r="E476" s="54">
        <f>SUM(F476:AI476)</f>
        <v>57559</v>
      </c>
      <c r="F476" s="147">
        <v>10487</v>
      </c>
      <c r="G476" s="147">
        <v>1843</v>
      </c>
      <c r="H476" s="147">
        <v>1275</v>
      </c>
      <c r="I476" s="147">
        <v>420</v>
      </c>
      <c r="J476" s="147">
        <v>1371</v>
      </c>
      <c r="K476" s="147">
        <v>343</v>
      </c>
      <c r="L476" s="147">
        <v>921</v>
      </c>
      <c r="M476" s="147">
        <v>939</v>
      </c>
      <c r="N476" s="147">
        <v>860</v>
      </c>
      <c r="O476" s="147">
        <v>587</v>
      </c>
      <c r="P476" s="147">
        <v>6172</v>
      </c>
      <c r="Q476" s="147">
        <v>74</v>
      </c>
      <c r="R476" s="147">
        <v>284</v>
      </c>
      <c r="S476" s="147">
        <v>4148</v>
      </c>
      <c r="T476" s="147">
        <v>421</v>
      </c>
      <c r="U476" s="147">
        <v>3328</v>
      </c>
      <c r="V476" s="147">
        <v>510</v>
      </c>
      <c r="W476" s="147">
        <v>260</v>
      </c>
      <c r="X476" s="147">
        <v>1401</v>
      </c>
      <c r="Y476" s="147">
        <v>938</v>
      </c>
      <c r="Z476" s="147">
        <v>4849</v>
      </c>
      <c r="AA476" s="147">
        <v>3154</v>
      </c>
      <c r="AB476" s="147">
        <v>1824</v>
      </c>
      <c r="AC476" s="147">
        <v>1888</v>
      </c>
      <c r="AD476" s="147">
        <v>348</v>
      </c>
      <c r="AE476" s="147">
        <v>2</v>
      </c>
      <c r="AF476" s="147">
        <v>881</v>
      </c>
      <c r="AG476" s="147">
        <v>3529</v>
      </c>
      <c r="AH476" s="147">
        <v>1347</v>
      </c>
      <c r="AI476" s="147">
        <v>3155</v>
      </c>
      <c r="AJ476" s="149" t="s">
        <v>753</v>
      </c>
      <c r="AK476" s="54"/>
    </row>
    <row r="477" spans="1:37" ht="15">
      <c r="A477" s="308"/>
      <c r="B477" s="223" t="s">
        <v>126</v>
      </c>
      <c r="C477" s="316"/>
      <c r="D477" s="171"/>
      <c r="E477" s="54">
        <v>176927</v>
      </c>
      <c r="F477" s="54">
        <v>40993</v>
      </c>
      <c r="G477" s="54">
        <v>5829</v>
      </c>
      <c r="H477" s="54">
        <v>2538</v>
      </c>
      <c r="I477" s="54">
        <v>2381</v>
      </c>
      <c r="J477" s="54">
        <v>8383</v>
      </c>
      <c r="K477" s="54">
        <v>1434</v>
      </c>
      <c r="L477" s="54">
        <v>4374</v>
      </c>
      <c r="M477" s="54">
        <v>6185</v>
      </c>
      <c r="N477" s="54">
        <v>1419</v>
      </c>
      <c r="O477" s="54">
        <v>1762</v>
      </c>
      <c r="P477" s="54">
        <v>12360</v>
      </c>
      <c r="Q477" s="54">
        <v>2890</v>
      </c>
      <c r="R477" s="54">
        <v>1463</v>
      </c>
      <c r="S477" s="54">
        <v>8669</v>
      </c>
      <c r="T477" s="54">
        <v>3358</v>
      </c>
      <c r="U477" s="54">
        <v>6990</v>
      </c>
      <c r="V477" s="54">
        <v>4265</v>
      </c>
      <c r="W477" s="54">
        <v>3284</v>
      </c>
      <c r="X477" s="54">
        <v>5424</v>
      </c>
      <c r="Y477" s="54">
        <v>1667</v>
      </c>
      <c r="Z477" s="54">
        <v>8875</v>
      </c>
      <c r="AA477" s="54">
        <v>5123</v>
      </c>
      <c r="AB477" s="54">
        <v>3143</v>
      </c>
      <c r="AC477" s="54">
        <v>3820</v>
      </c>
      <c r="AD477" s="54">
        <v>2913</v>
      </c>
      <c r="AE477" s="54">
        <v>1466</v>
      </c>
      <c r="AF477" s="54">
        <v>3994</v>
      </c>
      <c r="AG477" s="54">
        <v>11805</v>
      </c>
      <c r="AH477" s="54">
        <v>5233</v>
      </c>
      <c r="AI477" s="54">
        <v>4887</v>
      </c>
      <c r="AJ477" s="149"/>
      <c r="AK477" s="54"/>
    </row>
    <row r="478" spans="1:37" ht="15">
      <c r="A478" s="308"/>
      <c r="B478" s="223" t="s">
        <v>102</v>
      </c>
      <c r="C478" s="317"/>
      <c r="D478" s="172"/>
      <c r="E478" s="155">
        <f>(E476/E477)*1000</f>
        <v>325.3262645045697</v>
      </c>
      <c r="F478" s="155">
        <f>(F476/F477)*1000</f>
        <v>255.82416510135874</v>
      </c>
      <c r="G478" s="155">
        <f>(G476/G477)*1000</f>
        <v>316.1777320295076</v>
      </c>
      <c r="H478" s="155">
        <f>(H476/H477)*1000</f>
        <v>502.36406619385343</v>
      </c>
      <c r="I478" s="155">
        <f aca="true" t="shared" si="106" ref="I478:Z478">(I476/I477)*1000</f>
        <v>176.3964720705586</v>
      </c>
      <c r="J478" s="155">
        <f t="shared" si="106"/>
        <v>163.54527018966957</v>
      </c>
      <c r="K478" s="155">
        <f t="shared" si="106"/>
        <v>239.1910739191074</v>
      </c>
      <c r="L478" s="155">
        <f t="shared" si="106"/>
        <v>210.56241426611797</v>
      </c>
      <c r="M478" s="155">
        <f t="shared" si="106"/>
        <v>151.81891673403393</v>
      </c>
      <c r="N478" s="155">
        <f t="shared" si="106"/>
        <v>606.0606060606061</v>
      </c>
      <c r="O478" s="155">
        <f t="shared" si="106"/>
        <v>333.144154370034</v>
      </c>
      <c r="P478" s="155">
        <f t="shared" si="106"/>
        <v>499.3527508090615</v>
      </c>
      <c r="Q478" s="155">
        <f t="shared" si="106"/>
        <v>25.60553633217993</v>
      </c>
      <c r="R478" s="155">
        <f t="shared" si="106"/>
        <v>194.12166780587833</v>
      </c>
      <c r="S478" s="155">
        <f t="shared" si="106"/>
        <v>478.48656131041645</v>
      </c>
      <c r="T478" s="155">
        <f t="shared" si="106"/>
        <v>125.37224538415722</v>
      </c>
      <c r="U478" s="155">
        <f t="shared" si="106"/>
        <v>476.10872675250357</v>
      </c>
      <c r="V478" s="155">
        <f t="shared" si="106"/>
        <v>119.57796014067995</v>
      </c>
      <c r="W478" s="155">
        <f t="shared" si="106"/>
        <v>79.17174177831912</v>
      </c>
      <c r="X478" s="155">
        <f t="shared" si="106"/>
        <v>258.29646017699116</v>
      </c>
      <c r="Y478" s="155">
        <f t="shared" si="106"/>
        <v>562.6874625074985</v>
      </c>
      <c r="Z478" s="155">
        <f t="shared" si="106"/>
        <v>546.3661971830986</v>
      </c>
      <c r="AA478" s="155">
        <f>(AA476/AA477)*1000</f>
        <v>615.6548897130587</v>
      </c>
      <c r="AB478" s="155">
        <f aca="true" t="shared" si="107" ref="AB478:AI478">(AB476/AB477)*1000</f>
        <v>580.3372573973911</v>
      </c>
      <c r="AC478" s="155">
        <f t="shared" si="107"/>
        <v>494.24083769633506</v>
      </c>
      <c r="AD478" s="155">
        <f t="shared" si="107"/>
        <v>119.46446961894954</v>
      </c>
      <c r="AE478" s="155">
        <f t="shared" si="107"/>
        <v>1.364256480218281</v>
      </c>
      <c r="AF478" s="155">
        <f t="shared" si="107"/>
        <v>220.58087130696043</v>
      </c>
      <c r="AG478" s="155">
        <f t="shared" si="107"/>
        <v>298.94112664125373</v>
      </c>
      <c r="AH478" s="155">
        <f t="shared" si="107"/>
        <v>257.4049302503344</v>
      </c>
      <c r="AI478" s="155">
        <f t="shared" si="107"/>
        <v>645.5903417229384</v>
      </c>
      <c r="AJ478" s="149"/>
      <c r="AK478" s="54"/>
    </row>
    <row r="479" spans="1:37" ht="45">
      <c r="A479" s="308" t="s">
        <v>106</v>
      </c>
      <c r="B479" s="227" t="s">
        <v>33</v>
      </c>
      <c r="C479" s="319">
        <v>2005</v>
      </c>
      <c r="D479" s="304"/>
      <c r="E479" s="54">
        <v>30299</v>
      </c>
      <c r="F479" s="54">
        <v>3654</v>
      </c>
      <c r="G479" s="54">
        <v>421</v>
      </c>
      <c r="H479" s="54">
        <v>345</v>
      </c>
      <c r="I479" s="54">
        <v>102</v>
      </c>
      <c r="J479" s="54">
        <v>475</v>
      </c>
      <c r="K479" s="54">
        <v>348</v>
      </c>
      <c r="L479" s="54">
        <v>213</v>
      </c>
      <c r="M479" s="54">
        <v>258</v>
      </c>
      <c r="N479" s="54">
        <v>68</v>
      </c>
      <c r="O479" s="54">
        <v>496</v>
      </c>
      <c r="P479" s="54">
        <v>1489</v>
      </c>
      <c r="Q479" s="54">
        <v>654</v>
      </c>
      <c r="R479" s="54">
        <v>456</v>
      </c>
      <c r="S479" s="54">
        <v>8756</v>
      </c>
      <c r="T479" s="54">
        <v>845</v>
      </c>
      <c r="U479" s="54">
        <v>421</v>
      </c>
      <c r="V479" s="54">
        <v>306</v>
      </c>
      <c r="W479" s="54">
        <v>654</v>
      </c>
      <c r="X479" s="54">
        <v>343</v>
      </c>
      <c r="Y479" s="54">
        <v>610</v>
      </c>
      <c r="Z479" s="54">
        <v>1858</v>
      </c>
      <c r="AA479" s="54">
        <v>624</v>
      </c>
      <c r="AB479" s="54">
        <v>608</v>
      </c>
      <c r="AC479" s="54">
        <v>748</v>
      </c>
      <c r="AD479" s="54">
        <v>154</v>
      </c>
      <c r="AE479" s="54">
        <v>0</v>
      </c>
      <c r="AF479" s="54">
        <v>1005</v>
      </c>
      <c r="AG479" s="54">
        <v>3851</v>
      </c>
      <c r="AH479" s="54">
        <v>0</v>
      </c>
      <c r="AI479" s="54">
        <v>640</v>
      </c>
      <c r="AJ479" s="149"/>
      <c r="AK479" s="54"/>
    </row>
    <row r="480" spans="1:37" ht="30">
      <c r="A480" s="308"/>
      <c r="B480" s="227" t="s">
        <v>34</v>
      </c>
      <c r="C480" s="320"/>
      <c r="D480" s="305"/>
      <c r="E480" s="54">
        <v>344005</v>
      </c>
      <c r="F480" s="54">
        <v>80292</v>
      </c>
      <c r="G480" s="54">
        <v>11230</v>
      </c>
      <c r="H480" s="54">
        <v>5018</v>
      </c>
      <c r="I480" s="54">
        <v>4633</v>
      </c>
      <c r="J480" s="54">
        <v>17139</v>
      </c>
      <c r="K480" s="54">
        <v>2922</v>
      </c>
      <c r="L480" s="54">
        <v>8821</v>
      </c>
      <c r="M480" s="54">
        <v>11931</v>
      </c>
      <c r="N480" s="54">
        <v>3193</v>
      </c>
      <c r="O480" s="54">
        <v>3881</v>
      </c>
      <c r="P480" s="54">
        <v>24962</v>
      </c>
      <c r="Q480" s="54">
        <v>5194</v>
      </c>
      <c r="R480" s="54">
        <v>3167</v>
      </c>
      <c r="S480" s="54">
        <v>18419</v>
      </c>
      <c r="T480" s="54">
        <v>6326</v>
      </c>
      <c r="U480" s="54">
        <v>14163</v>
      </c>
      <c r="V480" s="54">
        <v>7969</v>
      </c>
      <c r="W480" s="54">
        <v>5880</v>
      </c>
      <c r="X480" s="54">
        <v>9677</v>
      </c>
      <c r="Y480" s="54">
        <v>3437</v>
      </c>
      <c r="Z480" s="54">
        <v>18816</v>
      </c>
      <c r="AA480" s="54">
        <v>18491</v>
      </c>
      <c r="AB480" s="54">
        <v>6151</v>
      </c>
      <c r="AC480" s="54">
        <v>7672</v>
      </c>
      <c r="AD480" s="54">
        <v>5629</v>
      </c>
      <c r="AE480" s="54">
        <v>0</v>
      </c>
      <c r="AF480" s="54">
        <v>8206</v>
      </c>
      <c r="AG480" s="54">
        <v>21628</v>
      </c>
      <c r="AH480" s="54">
        <v>0</v>
      </c>
      <c r="AI480" s="54">
        <v>9158</v>
      </c>
      <c r="AJ480" s="149" t="s">
        <v>526</v>
      </c>
      <c r="AK480" s="54"/>
    </row>
    <row r="481" spans="1:37" ht="15">
      <c r="A481" s="308"/>
      <c r="B481" s="227" t="s">
        <v>102</v>
      </c>
      <c r="C481" s="320"/>
      <c r="D481" s="306"/>
      <c r="E481" s="183">
        <f>(E479/E480)*100%</f>
        <v>0.08807720818011366</v>
      </c>
      <c r="F481" s="183">
        <f>(F479/F480)*100%</f>
        <v>0.045508892542220895</v>
      </c>
      <c r="G481" s="183">
        <f>(G479/G480)*100%</f>
        <v>0.03748886910062333</v>
      </c>
      <c r="H481" s="183">
        <f aca="true" t="shared" si="108" ref="H481:AI481">(H479/H480)*100%</f>
        <v>0.06875249103228377</v>
      </c>
      <c r="I481" s="183">
        <f t="shared" si="108"/>
        <v>0.022015972372113102</v>
      </c>
      <c r="J481" s="183">
        <f t="shared" si="108"/>
        <v>0.027714569111383393</v>
      </c>
      <c r="K481" s="183">
        <f t="shared" si="108"/>
        <v>0.11909650924024641</v>
      </c>
      <c r="L481" s="183">
        <f t="shared" si="108"/>
        <v>0.024146922117673733</v>
      </c>
      <c r="M481" s="183">
        <f t="shared" si="108"/>
        <v>0.021624339954739752</v>
      </c>
      <c r="N481" s="183">
        <f t="shared" si="108"/>
        <v>0.021296586282492952</v>
      </c>
      <c r="O481" s="183">
        <f t="shared" si="108"/>
        <v>0.12780211285751095</v>
      </c>
      <c r="P481" s="183">
        <f t="shared" si="108"/>
        <v>0.059650669016905696</v>
      </c>
      <c r="Q481" s="183">
        <f t="shared" si="108"/>
        <v>0.12591451675009627</v>
      </c>
      <c r="R481" s="183">
        <f t="shared" si="108"/>
        <v>0.14398484370066308</v>
      </c>
      <c r="S481" s="183">
        <f t="shared" si="108"/>
        <v>0.4753786850534774</v>
      </c>
      <c r="T481" s="183">
        <f t="shared" si="108"/>
        <v>0.1335757192538729</v>
      </c>
      <c r="U481" s="183">
        <f t="shared" si="108"/>
        <v>0.029725340676410365</v>
      </c>
      <c r="V481" s="183">
        <f t="shared" si="108"/>
        <v>0.03839879533191116</v>
      </c>
      <c r="W481" s="183">
        <f t="shared" si="108"/>
        <v>0.11122448979591837</v>
      </c>
      <c r="X481" s="183">
        <f t="shared" si="108"/>
        <v>0.0354448692776687</v>
      </c>
      <c r="Y481" s="183">
        <f t="shared" si="108"/>
        <v>0.17748036077974977</v>
      </c>
      <c r="Z481" s="183">
        <f t="shared" si="108"/>
        <v>0.09874574829931973</v>
      </c>
      <c r="AA481" s="183">
        <f t="shared" si="108"/>
        <v>0.033746146774106325</v>
      </c>
      <c r="AB481" s="183">
        <f t="shared" si="108"/>
        <v>0.09884571614371647</v>
      </c>
      <c r="AC481" s="183">
        <f t="shared" si="108"/>
        <v>0.09749739311783108</v>
      </c>
      <c r="AD481" s="183">
        <f t="shared" si="108"/>
        <v>0.027358322970332208</v>
      </c>
      <c r="AE481" s="183" t="e">
        <f t="shared" si="108"/>
        <v>#DIV/0!</v>
      </c>
      <c r="AF481" s="183">
        <f t="shared" si="108"/>
        <v>0.12247136241774312</v>
      </c>
      <c r="AG481" s="183">
        <f t="shared" si="108"/>
        <v>0.17805622341409283</v>
      </c>
      <c r="AH481" s="183" t="e">
        <f t="shared" si="108"/>
        <v>#DIV/0!</v>
      </c>
      <c r="AI481" s="183">
        <f t="shared" si="108"/>
        <v>0.06988425420397466</v>
      </c>
      <c r="AJ481" s="149"/>
      <c r="AK481" s="54"/>
    </row>
    <row r="482" spans="1:37" ht="45">
      <c r="A482" s="308"/>
      <c r="B482" s="231" t="s">
        <v>33</v>
      </c>
      <c r="C482" s="319">
        <v>2006</v>
      </c>
      <c r="D482" s="307"/>
      <c r="E482" s="54">
        <v>50224</v>
      </c>
      <c r="F482" s="54">
        <v>5872</v>
      </c>
      <c r="G482" s="54">
        <v>358</v>
      </c>
      <c r="H482" s="54">
        <v>648</v>
      </c>
      <c r="I482" s="54">
        <v>211</v>
      </c>
      <c r="J482" s="54">
        <v>1421</v>
      </c>
      <c r="K482" s="54">
        <v>946</v>
      </c>
      <c r="L482" s="54">
        <v>198</v>
      </c>
      <c r="M482" s="54">
        <v>684</v>
      </c>
      <c r="N482" s="54">
        <v>1024</v>
      </c>
      <c r="O482" s="54">
        <v>973</v>
      </c>
      <c r="P482" s="54">
        <v>2748</v>
      </c>
      <c r="Q482" s="54">
        <v>957</v>
      </c>
      <c r="R482" s="54">
        <v>1054</v>
      </c>
      <c r="S482" s="54">
        <v>12946</v>
      </c>
      <c r="T482" s="54">
        <v>1045</v>
      </c>
      <c r="U482" s="54">
        <v>626</v>
      </c>
      <c r="V482" s="54">
        <v>1326</v>
      </c>
      <c r="W482" s="54">
        <v>1845</v>
      </c>
      <c r="X482" s="54">
        <v>1911</v>
      </c>
      <c r="Y482" s="54">
        <v>977</v>
      </c>
      <c r="Z482" s="54">
        <v>3164</v>
      </c>
      <c r="AA482" s="54">
        <v>725</v>
      </c>
      <c r="AB482" s="54">
        <v>798</v>
      </c>
      <c r="AC482" s="54">
        <v>965</v>
      </c>
      <c r="AD482" s="54">
        <v>297</v>
      </c>
      <c r="AE482" s="54">
        <v>0</v>
      </c>
      <c r="AF482" s="54">
        <v>1158</v>
      </c>
      <c r="AG482" s="54">
        <v>4002</v>
      </c>
      <c r="AH482" s="54">
        <v>0</v>
      </c>
      <c r="AI482" s="54">
        <v>1345</v>
      </c>
      <c r="AJ482" s="149"/>
      <c r="AK482" s="54"/>
    </row>
    <row r="483" spans="1:37" ht="30">
      <c r="A483" s="308"/>
      <c r="B483" s="231" t="s">
        <v>34</v>
      </c>
      <c r="C483" s="320"/>
      <c r="D483" s="305"/>
      <c r="E483" s="54">
        <v>344262</v>
      </c>
      <c r="F483" s="54">
        <v>80613</v>
      </c>
      <c r="G483" s="54">
        <v>11243</v>
      </c>
      <c r="H483" s="54">
        <v>4998</v>
      </c>
      <c r="I483" s="54">
        <v>4592</v>
      </c>
      <c r="J483" s="54">
        <v>17059</v>
      </c>
      <c r="K483" s="54">
        <v>2936</v>
      </c>
      <c r="L483" s="54">
        <v>8755</v>
      </c>
      <c r="M483" s="54">
        <v>11994</v>
      </c>
      <c r="N483" s="54">
        <v>3111</v>
      </c>
      <c r="O483" s="54">
        <v>3354</v>
      </c>
      <c r="P483" s="54">
        <v>24810</v>
      </c>
      <c r="Q483" s="54">
        <v>5276</v>
      </c>
      <c r="R483" s="54">
        <v>3124</v>
      </c>
      <c r="S483" s="54">
        <v>18620</v>
      </c>
      <c r="T483" s="54">
        <v>6367</v>
      </c>
      <c r="U483" s="54">
        <v>14073</v>
      </c>
      <c r="V483" s="54">
        <v>8019</v>
      </c>
      <c r="W483" s="54">
        <v>5954</v>
      </c>
      <c r="X483" s="54">
        <v>9883</v>
      </c>
      <c r="Y483" s="54">
        <v>3408</v>
      </c>
      <c r="Z483" s="54">
        <v>18561</v>
      </c>
      <c r="AA483" s="54">
        <v>18862</v>
      </c>
      <c r="AB483" s="54">
        <v>6140</v>
      </c>
      <c r="AC483" s="54">
        <v>7589</v>
      </c>
      <c r="AD483" s="54">
        <v>5687</v>
      </c>
      <c r="AE483" s="54">
        <v>0</v>
      </c>
      <c r="AF483" s="54">
        <v>8153</v>
      </c>
      <c r="AG483" s="54">
        <v>21855</v>
      </c>
      <c r="AH483" s="54">
        <v>0</v>
      </c>
      <c r="AI483" s="54">
        <v>9226</v>
      </c>
      <c r="AJ483" s="149" t="s">
        <v>526</v>
      </c>
      <c r="AK483" s="54"/>
    </row>
    <row r="484" spans="1:37" ht="15">
      <c r="A484" s="308"/>
      <c r="B484" s="231" t="s">
        <v>102</v>
      </c>
      <c r="C484" s="320"/>
      <c r="D484" s="306"/>
      <c r="E484" s="183">
        <f>(E482/E483)*100%</f>
        <v>0.14588888695237928</v>
      </c>
      <c r="F484" s="183">
        <f aca="true" t="shared" si="109" ref="F484:AI484">(F482/F483)*100%</f>
        <v>0.07284184932951261</v>
      </c>
      <c r="G484" s="183">
        <f t="shared" si="109"/>
        <v>0.0318420350440274</v>
      </c>
      <c r="H484" s="183">
        <f t="shared" si="109"/>
        <v>0.12965186074429771</v>
      </c>
      <c r="I484" s="183">
        <f t="shared" si="109"/>
        <v>0.045949477351916374</v>
      </c>
      <c r="J484" s="183">
        <f t="shared" si="109"/>
        <v>0.08329913828477636</v>
      </c>
      <c r="K484" s="183">
        <f t="shared" si="109"/>
        <v>0.32220708446866486</v>
      </c>
      <c r="L484" s="183">
        <f t="shared" si="109"/>
        <v>0.022615648201027985</v>
      </c>
      <c r="M484" s="183">
        <f t="shared" si="109"/>
        <v>0.057028514257128564</v>
      </c>
      <c r="N484" s="183">
        <f t="shared" si="109"/>
        <v>0.329154612664738</v>
      </c>
      <c r="O484" s="183">
        <f t="shared" si="109"/>
        <v>0.29010137149672033</v>
      </c>
      <c r="P484" s="183">
        <f t="shared" si="109"/>
        <v>0.11076178960096736</v>
      </c>
      <c r="Q484" s="183">
        <f t="shared" si="109"/>
        <v>0.1813874147081122</v>
      </c>
      <c r="R484" s="183">
        <f t="shared" si="109"/>
        <v>0.3373879641485275</v>
      </c>
      <c r="S484" s="183">
        <f t="shared" si="109"/>
        <v>0.6952738990332975</v>
      </c>
      <c r="T484" s="183">
        <f t="shared" si="109"/>
        <v>0.16412753258991675</v>
      </c>
      <c r="U484" s="183">
        <f t="shared" si="109"/>
        <v>0.04448234207347403</v>
      </c>
      <c r="V484" s="183">
        <f t="shared" si="109"/>
        <v>0.16535727646838758</v>
      </c>
      <c r="W484" s="183">
        <f t="shared" si="109"/>
        <v>0.30987571380584483</v>
      </c>
      <c r="X484" s="183">
        <f t="shared" si="109"/>
        <v>0.19336233937063646</v>
      </c>
      <c r="Y484" s="183">
        <f t="shared" si="109"/>
        <v>0.28667840375586856</v>
      </c>
      <c r="Z484" s="183">
        <f t="shared" si="109"/>
        <v>0.17046495339690748</v>
      </c>
      <c r="AA484" s="183">
        <f t="shared" si="109"/>
        <v>0.03843706923974128</v>
      </c>
      <c r="AB484" s="183">
        <f t="shared" si="109"/>
        <v>0.12996742671009773</v>
      </c>
      <c r="AC484" s="183">
        <f t="shared" si="109"/>
        <v>0.12715772829094743</v>
      </c>
      <c r="AD484" s="183">
        <f t="shared" si="109"/>
        <v>0.05222437137330754</v>
      </c>
      <c r="AE484" s="183" t="e">
        <f t="shared" si="109"/>
        <v>#DIV/0!</v>
      </c>
      <c r="AF484" s="183">
        <f t="shared" si="109"/>
        <v>0.14203360726113087</v>
      </c>
      <c r="AG484" s="183">
        <f t="shared" si="109"/>
        <v>0.18311599176389842</v>
      </c>
      <c r="AH484" s="183" t="e">
        <f t="shared" si="109"/>
        <v>#DIV/0!</v>
      </c>
      <c r="AI484" s="183">
        <f t="shared" si="109"/>
        <v>0.14578365488835898</v>
      </c>
      <c r="AJ484" s="149"/>
      <c r="AK484" s="54"/>
    </row>
    <row r="485" spans="1:37" ht="45">
      <c r="A485" s="308"/>
      <c r="B485" s="227" t="s">
        <v>33</v>
      </c>
      <c r="C485" s="319">
        <v>2007</v>
      </c>
      <c r="D485" s="304"/>
      <c r="E485" s="54">
        <v>61171</v>
      </c>
      <c r="F485" s="54">
        <v>9870</v>
      </c>
      <c r="G485" s="54">
        <v>201</v>
      </c>
      <c r="H485" s="54">
        <v>298</v>
      </c>
      <c r="I485" s="54">
        <v>86</v>
      </c>
      <c r="J485" s="54">
        <v>461</v>
      </c>
      <c r="K485" s="54">
        <v>247</v>
      </c>
      <c r="L485" s="54">
        <v>198</v>
      </c>
      <c r="M485" s="54">
        <v>358</v>
      </c>
      <c r="N485" s="54">
        <v>168</v>
      </c>
      <c r="O485" s="54">
        <v>522</v>
      </c>
      <c r="P485" s="54">
        <v>1766</v>
      </c>
      <c r="Q485" s="54">
        <v>434</v>
      </c>
      <c r="R485" s="54">
        <v>2487</v>
      </c>
      <c r="S485" s="54">
        <v>17401</v>
      </c>
      <c r="T485" s="54">
        <v>2104</v>
      </c>
      <c r="U485" s="54">
        <v>1957</v>
      </c>
      <c r="V485" s="54">
        <v>2958</v>
      </c>
      <c r="W485" s="54">
        <v>2968</v>
      </c>
      <c r="X485" s="54">
        <v>2018</v>
      </c>
      <c r="Y485" s="54">
        <v>1340</v>
      </c>
      <c r="Z485" s="54">
        <v>2741</v>
      </c>
      <c r="AA485" s="153">
        <v>624</v>
      </c>
      <c r="AB485" s="153">
        <v>857</v>
      </c>
      <c r="AC485" s="153">
        <v>1647</v>
      </c>
      <c r="AD485" s="153">
        <v>316</v>
      </c>
      <c r="AE485" s="153">
        <v>0</v>
      </c>
      <c r="AF485" s="153">
        <v>1347</v>
      </c>
      <c r="AG485" s="153">
        <v>4257</v>
      </c>
      <c r="AH485" s="153">
        <v>0</v>
      </c>
      <c r="AI485" s="153">
        <v>1540</v>
      </c>
      <c r="AJ485" s="149"/>
      <c r="AK485" s="54"/>
    </row>
    <row r="486" spans="1:37" ht="30">
      <c r="A486" s="308"/>
      <c r="B486" s="227" t="s">
        <v>34</v>
      </c>
      <c r="C486" s="320"/>
      <c r="D486" s="305"/>
      <c r="E486" s="54">
        <v>344687</v>
      </c>
      <c r="F486" s="54">
        <v>80902</v>
      </c>
      <c r="G486" s="54">
        <v>11257</v>
      </c>
      <c r="H486" s="54">
        <v>4980</v>
      </c>
      <c r="I486" s="54">
        <v>4566</v>
      </c>
      <c r="J486" s="54">
        <v>16979</v>
      </c>
      <c r="K486" s="54">
        <v>2949</v>
      </c>
      <c r="L486" s="54">
        <v>8710</v>
      </c>
      <c r="M486" s="54">
        <v>12055</v>
      </c>
      <c r="N486" s="54">
        <v>3030</v>
      </c>
      <c r="O486" s="54">
        <v>3404</v>
      </c>
      <c r="P486" s="54">
        <v>24691</v>
      </c>
      <c r="Q486" s="54">
        <v>5333</v>
      </c>
      <c r="R486" s="54">
        <v>3082</v>
      </c>
      <c r="S486" s="54">
        <v>18831</v>
      </c>
      <c r="T486" s="54">
        <v>6409</v>
      </c>
      <c r="U486" s="54">
        <v>13996</v>
      </c>
      <c r="V486" s="54">
        <v>8076</v>
      </c>
      <c r="W486" s="54">
        <v>6038</v>
      </c>
      <c r="X486" s="54">
        <v>10085</v>
      </c>
      <c r="Y486" s="54">
        <v>3383</v>
      </c>
      <c r="Z486" s="54">
        <v>18311</v>
      </c>
      <c r="AA486" s="153">
        <v>18861</v>
      </c>
      <c r="AB486" s="153">
        <v>6137</v>
      </c>
      <c r="AC486" s="153">
        <v>7522</v>
      </c>
      <c r="AD486" s="153">
        <v>5694</v>
      </c>
      <c r="AE486" s="153">
        <v>0</v>
      </c>
      <c r="AF486" s="153">
        <v>8096</v>
      </c>
      <c r="AG486" s="153">
        <v>22081</v>
      </c>
      <c r="AH486" s="153">
        <v>0</v>
      </c>
      <c r="AI486" s="153">
        <v>9229</v>
      </c>
      <c r="AJ486" s="149" t="s">
        <v>526</v>
      </c>
      <c r="AK486" s="54"/>
    </row>
    <row r="487" spans="1:37" ht="15">
      <c r="A487" s="308"/>
      <c r="B487" s="227" t="s">
        <v>102</v>
      </c>
      <c r="C487" s="320"/>
      <c r="D487" s="306"/>
      <c r="E487" s="183">
        <f aca="true" t="shared" si="110" ref="E487:AI487">(E485/E486)*100%</f>
        <v>0.17746825380707715</v>
      </c>
      <c r="F487" s="183">
        <f t="shared" si="110"/>
        <v>0.12199945613211045</v>
      </c>
      <c r="G487" s="183">
        <f t="shared" si="110"/>
        <v>0.01785555654259572</v>
      </c>
      <c r="H487" s="183">
        <f t="shared" si="110"/>
        <v>0.059839357429718874</v>
      </c>
      <c r="I487" s="183">
        <f t="shared" si="110"/>
        <v>0.018834866403854577</v>
      </c>
      <c r="J487" s="183">
        <f t="shared" si="110"/>
        <v>0.027151186760115437</v>
      </c>
      <c r="K487" s="183">
        <f t="shared" si="110"/>
        <v>0.08375720583248558</v>
      </c>
      <c r="L487" s="183">
        <f t="shared" si="110"/>
        <v>0.02273249138920781</v>
      </c>
      <c r="M487" s="183">
        <f t="shared" si="110"/>
        <v>0.029697221070095398</v>
      </c>
      <c r="N487" s="183">
        <f t="shared" si="110"/>
        <v>0.055445544554455446</v>
      </c>
      <c r="O487" s="183">
        <f t="shared" si="110"/>
        <v>0.15334900117508812</v>
      </c>
      <c r="P487" s="183">
        <f t="shared" si="110"/>
        <v>0.07152403709853793</v>
      </c>
      <c r="Q487" s="183">
        <f t="shared" si="110"/>
        <v>0.08138008625539096</v>
      </c>
      <c r="R487" s="183">
        <f t="shared" si="110"/>
        <v>0.8069435431537962</v>
      </c>
      <c r="S487" s="183">
        <f t="shared" si="110"/>
        <v>0.9240613881365833</v>
      </c>
      <c r="T487" s="183">
        <f t="shared" si="110"/>
        <v>0.328288344515525</v>
      </c>
      <c r="U487" s="183">
        <f t="shared" si="110"/>
        <v>0.13982566447556444</v>
      </c>
      <c r="V487" s="183">
        <f t="shared" si="110"/>
        <v>0.3662704309063893</v>
      </c>
      <c r="W487" s="183">
        <f t="shared" si="110"/>
        <v>0.4915534945346141</v>
      </c>
      <c r="X487" s="183">
        <f t="shared" si="110"/>
        <v>0.20009915716410512</v>
      </c>
      <c r="Y487" s="183">
        <f t="shared" si="110"/>
        <v>0.39609813774756136</v>
      </c>
      <c r="Z487" s="183">
        <f t="shared" si="110"/>
        <v>0.14969144230244116</v>
      </c>
      <c r="AA487" s="183">
        <f t="shared" si="110"/>
        <v>0.03308414188006999</v>
      </c>
      <c r="AB487" s="183">
        <f t="shared" si="110"/>
        <v>0.13964477757862148</v>
      </c>
      <c r="AC487" s="183">
        <f t="shared" si="110"/>
        <v>0.21895772400957192</v>
      </c>
      <c r="AD487" s="183">
        <f t="shared" si="110"/>
        <v>0.05549701440112399</v>
      </c>
      <c r="AE487" s="183" t="e">
        <f t="shared" si="110"/>
        <v>#DIV/0!</v>
      </c>
      <c r="AF487" s="183">
        <f t="shared" si="110"/>
        <v>0.1663784584980237</v>
      </c>
      <c r="AG487" s="183">
        <f t="shared" si="110"/>
        <v>0.19279018160409403</v>
      </c>
      <c r="AH487" s="183" t="e">
        <f t="shared" si="110"/>
        <v>#DIV/0!</v>
      </c>
      <c r="AI487" s="183">
        <f t="shared" si="110"/>
        <v>0.16686531585220502</v>
      </c>
      <c r="AJ487" s="149"/>
      <c r="AK487" s="54"/>
    </row>
    <row r="488" spans="1:37" ht="45">
      <c r="A488" s="308"/>
      <c r="B488" s="231" t="s">
        <v>33</v>
      </c>
      <c r="C488" s="319">
        <v>2008</v>
      </c>
      <c r="D488" s="307"/>
      <c r="E488" s="54">
        <v>79905</v>
      </c>
      <c r="F488" s="54">
        <v>8654</v>
      </c>
      <c r="G488" s="54">
        <v>721</v>
      </c>
      <c r="H488" s="54">
        <v>985</v>
      </c>
      <c r="I488" s="54">
        <v>2104</v>
      </c>
      <c r="J488" s="54">
        <v>4874</v>
      </c>
      <c r="K488" s="54">
        <v>348</v>
      </c>
      <c r="L488" s="54">
        <v>513</v>
      </c>
      <c r="M488" s="54">
        <v>658</v>
      </c>
      <c r="N488" s="54">
        <v>598</v>
      </c>
      <c r="O488" s="54">
        <v>996</v>
      </c>
      <c r="P488" s="54">
        <v>5489</v>
      </c>
      <c r="Q488" s="54">
        <v>854</v>
      </c>
      <c r="R488" s="54">
        <v>1446</v>
      </c>
      <c r="S488" s="54">
        <v>14756</v>
      </c>
      <c r="T488" s="54">
        <v>1845</v>
      </c>
      <c r="U488" s="54">
        <v>1421</v>
      </c>
      <c r="V488" s="54">
        <v>3306</v>
      </c>
      <c r="W488" s="54">
        <v>3654</v>
      </c>
      <c r="X488" s="54">
        <v>4342</v>
      </c>
      <c r="Y488" s="54">
        <v>1640</v>
      </c>
      <c r="Z488" s="54">
        <v>2858</v>
      </c>
      <c r="AA488" s="153">
        <v>4658</v>
      </c>
      <c r="AB488" s="153">
        <v>908</v>
      </c>
      <c r="AC488" s="153">
        <v>1874</v>
      </c>
      <c r="AD488" s="153">
        <v>454</v>
      </c>
      <c r="AE488" s="153">
        <v>0</v>
      </c>
      <c r="AF488" s="153">
        <v>1446</v>
      </c>
      <c r="AG488" s="153">
        <v>5658</v>
      </c>
      <c r="AH488" s="153">
        <v>0</v>
      </c>
      <c r="AI488" s="153">
        <v>1845</v>
      </c>
      <c r="AJ488" s="149"/>
      <c r="AK488" s="54"/>
    </row>
    <row r="489" spans="1:37" ht="30">
      <c r="A489" s="308"/>
      <c r="B489" s="231" t="s">
        <v>34</v>
      </c>
      <c r="C489" s="320"/>
      <c r="D489" s="305"/>
      <c r="E489" s="54">
        <v>345249</v>
      </c>
      <c r="F489" s="54">
        <v>81152</v>
      </c>
      <c r="G489" s="54">
        <v>11289</v>
      </c>
      <c r="H489" s="54">
        <v>4967</v>
      </c>
      <c r="I489" s="54">
        <v>4557</v>
      </c>
      <c r="J489" s="54">
        <v>16899</v>
      </c>
      <c r="K489" s="54">
        <v>2844</v>
      </c>
      <c r="L489" s="54">
        <v>8687</v>
      </c>
      <c r="M489" s="54">
        <v>12128</v>
      </c>
      <c r="N489" s="54">
        <v>2948</v>
      </c>
      <c r="O489" s="54">
        <v>3413</v>
      </c>
      <c r="P489" s="54">
        <v>24597</v>
      </c>
      <c r="Q489" s="54">
        <v>5401</v>
      </c>
      <c r="R489" s="54">
        <v>2997</v>
      </c>
      <c r="S489" s="54">
        <v>16577</v>
      </c>
      <c r="T489" s="54">
        <v>6451</v>
      </c>
      <c r="U489" s="54">
        <v>13938</v>
      </c>
      <c r="V489" s="54">
        <v>8132</v>
      </c>
      <c r="W489" s="54">
        <v>6136</v>
      </c>
      <c r="X489" s="54">
        <v>10117</v>
      </c>
      <c r="Y489" s="54">
        <v>3356</v>
      </c>
      <c r="Z489" s="54">
        <v>18087</v>
      </c>
      <c r="AA489" s="153">
        <v>9452</v>
      </c>
      <c r="AB489" s="153">
        <v>6143</v>
      </c>
      <c r="AC489" s="153">
        <v>7475</v>
      </c>
      <c r="AD489" s="153">
        <v>5705</v>
      </c>
      <c r="AE489" s="153">
        <v>2281</v>
      </c>
      <c r="AF489" s="153">
        <v>8050</v>
      </c>
      <c r="AG489" s="153">
        <v>22322</v>
      </c>
      <c r="AH489" s="153">
        <v>9788</v>
      </c>
      <c r="AI489" s="153">
        <v>9360</v>
      </c>
      <c r="AJ489" s="149" t="s">
        <v>526</v>
      </c>
      <c r="AK489" s="54"/>
    </row>
    <row r="490" spans="1:37" ht="15">
      <c r="A490" s="308"/>
      <c r="B490" s="231" t="s">
        <v>102</v>
      </c>
      <c r="C490" s="320"/>
      <c r="D490" s="306"/>
      <c r="E490" s="183">
        <f>(E488/E489)*100%</f>
        <v>0.23144165515323722</v>
      </c>
      <c r="F490" s="183">
        <f>(F488/F489)*100%</f>
        <v>0.10663939274447949</v>
      </c>
      <c r="G490" s="183">
        <f>(G488/G489)*100%</f>
        <v>0.0638674816192754</v>
      </c>
      <c r="H490" s="183">
        <f>(H488/H489)*100%</f>
        <v>0.19830883833299778</v>
      </c>
      <c r="I490" s="183">
        <f aca="true" t="shared" si="111" ref="I490:AI490">(I488/I489)*100%</f>
        <v>0.4617072635505815</v>
      </c>
      <c r="J490" s="183">
        <f t="shared" si="111"/>
        <v>0.28841943310255047</v>
      </c>
      <c r="K490" s="183">
        <f t="shared" si="111"/>
        <v>0.12236286919831224</v>
      </c>
      <c r="L490" s="183">
        <f t="shared" si="111"/>
        <v>0.059053758489697246</v>
      </c>
      <c r="M490" s="183">
        <f t="shared" si="111"/>
        <v>0.05425461741424802</v>
      </c>
      <c r="N490" s="183">
        <f t="shared" si="111"/>
        <v>0.2028493894165536</v>
      </c>
      <c r="O490" s="183">
        <f t="shared" si="111"/>
        <v>0.29182537357163785</v>
      </c>
      <c r="P490" s="183">
        <f t="shared" si="111"/>
        <v>0.2231572956051551</v>
      </c>
      <c r="Q490" s="183">
        <f t="shared" si="111"/>
        <v>0.15811886687650434</v>
      </c>
      <c r="R490" s="183">
        <f t="shared" si="111"/>
        <v>0.4824824824824825</v>
      </c>
      <c r="S490" s="183">
        <f t="shared" si="111"/>
        <v>0.8901490016287628</v>
      </c>
      <c r="T490" s="183">
        <f t="shared" si="111"/>
        <v>0.2860021702061696</v>
      </c>
      <c r="U490" s="183">
        <f t="shared" si="111"/>
        <v>0.10195149949777586</v>
      </c>
      <c r="V490" s="183">
        <f t="shared" si="111"/>
        <v>0.40654205607476634</v>
      </c>
      <c r="W490" s="183">
        <f t="shared" si="111"/>
        <v>0.5955019556714471</v>
      </c>
      <c r="X490" s="183">
        <f t="shared" si="111"/>
        <v>0.42917861025995846</v>
      </c>
      <c r="Y490" s="183">
        <f t="shared" si="111"/>
        <v>0.48867699642431467</v>
      </c>
      <c r="Z490" s="183">
        <f t="shared" si="111"/>
        <v>0.158014043235473</v>
      </c>
      <c r="AA490" s="183">
        <f t="shared" si="111"/>
        <v>0.49280575539568344</v>
      </c>
      <c r="AB490" s="183">
        <f t="shared" si="111"/>
        <v>0.1478105160345108</v>
      </c>
      <c r="AC490" s="183">
        <f t="shared" si="111"/>
        <v>0.25070234113712375</v>
      </c>
      <c r="AD490" s="183">
        <f t="shared" si="111"/>
        <v>0.07957931638913233</v>
      </c>
      <c r="AE490" s="183">
        <f t="shared" si="111"/>
        <v>0</v>
      </c>
      <c r="AF490" s="183">
        <f t="shared" si="111"/>
        <v>0.1796273291925466</v>
      </c>
      <c r="AG490" s="183">
        <f t="shared" si="111"/>
        <v>0.25347191111907535</v>
      </c>
      <c r="AH490" s="183">
        <f t="shared" si="111"/>
        <v>0</v>
      </c>
      <c r="AI490" s="183">
        <f t="shared" si="111"/>
        <v>0.1971153846153846</v>
      </c>
      <c r="AJ490" s="149"/>
      <c r="AK490" s="54"/>
    </row>
    <row r="491" spans="1:37" ht="45">
      <c r="A491" s="308"/>
      <c r="B491" s="227" t="s">
        <v>33</v>
      </c>
      <c r="C491" s="319">
        <v>2009</v>
      </c>
      <c r="D491" s="304"/>
      <c r="E491" s="54">
        <v>79653</v>
      </c>
      <c r="F491" s="54">
        <v>6854</v>
      </c>
      <c r="G491" s="54">
        <v>890</v>
      </c>
      <c r="H491" s="54">
        <v>829</v>
      </c>
      <c r="I491" s="54">
        <v>1271</v>
      </c>
      <c r="J491" s="54">
        <v>2895</v>
      </c>
      <c r="K491" s="54">
        <v>1753</v>
      </c>
      <c r="L491" s="54">
        <v>577</v>
      </c>
      <c r="M491" s="54">
        <v>1568</v>
      </c>
      <c r="N491" s="54">
        <v>462</v>
      </c>
      <c r="O491" s="54">
        <v>1680</v>
      </c>
      <c r="P491" s="54">
        <v>3439</v>
      </c>
      <c r="Q491" s="54">
        <v>1078</v>
      </c>
      <c r="R491" s="54">
        <v>1095</v>
      </c>
      <c r="S491" s="54">
        <v>16541</v>
      </c>
      <c r="T491" s="54">
        <v>1978</v>
      </c>
      <c r="U491" s="54">
        <v>1871</v>
      </c>
      <c r="V491" s="54">
        <v>4484</v>
      </c>
      <c r="W491" s="54">
        <v>1804</v>
      </c>
      <c r="X491" s="54">
        <v>3645</v>
      </c>
      <c r="Y491" s="54">
        <v>2817</v>
      </c>
      <c r="Z491" s="54">
        <v>3752</v>
      </c>
      <c r="AA491" s="153">
        <v>2905</v>
      </c>
      <c r="AB491" s="153">
        <v>1012</v>
      </c>
      <c r="AC491" s="153">
        <v>940</v>
      </c>
      <c r="AD491" s="153">
        <v>645</v>
      </c>
      <c r="AE491" s="153">
        <v>0</v>
      </c>
      <c r="AF491" s="153">
        <v>1686</v>
      </c>
      <c r="AG491" s="153">
        <v>6408</v>
      </c>
      <c r="AH491" s="153">
        <v>3781</v>
      </c>
      <c r="AI491" s="153">
        <v>993</v>
      </c>
      <c r="AJ491" s="149"/>
      <c r="AK491" s="54"/>
    </row>
    <row r="492" spans="1:37" ht="30">
      <c r="A492" s="308"/>
      <c r="B492" s="227" t="s">
        <v>34</v>
      </c>
      <c r="C492" s="320"/>
      <c r="D492" s="305"/>
      <c r="E492" s="54">
        <v>348351</v>
      </c>
      <c r="F492" s="54">
        <v>81332</v>
      </c>
      <c r="G492" s="54">
        <v>11320</v>
      </c>
      <c r="H492" s="54">
        <v>4955</v>
      </c>
      <c r="I492" s="54">
        <v>4565</v>
      </c>
      <c r="J492" s="54">
        <v>16822</v>
      </c>
      <c r="K492" s="54">
        <v>2853</v>
      </c>
      <c r="L492" s="54">
        <v>8670</v>
      </c>
      <c r="M492" s="54">
        <v>12197</v>
      </c>
      <c r="N492" s="54">
        <v>2872</v>
      </c>
      <c r="O492" s="54">
        <v>3425</v>
      </c>
      <c r="P492" s="54">
        <v>24511</v>
      </c>
      <c r="Q492" s="54">
        <v>5475</v>
      </c>
      <c r="R492" s="54">
        <v>2962</v>
      </c>
      <c r="S492" s="54">
        <v>16872</v>
      </c>
      <c r="T492" s="54">
        <v>6451</v>
      </c>
      <c r="U492" s="54">
        <v>13893</v>
      </c>
      <c r="V492" s="54">
        <v>8215</v>
      </c>
      <c r="W492" s="54">
        <v>6241</v>
      </c>
      <c r="X492" s="54">
        <v>10321</v>
      </c>
      <c r="Y492" s="54">
        <v>3332</v>
      </c>
      <c r="Z492" s="54">
        <v>18889</v>
      </c>
      <c r="AA492" s="153">
        <v>9558</v>
      </c>
      <c r="AB492" s="153">
        <v>6756</v>
      </c>
      <c r="AC492" s="153">
        <v>7445</v>
      </c>
      <c r="AD492" s="153">
        <v>5714</v>
      </c>
      <c r="AE492" s="153">
        <v>2780</v>
      </c>
      <c r="AF492" s="153">
        <v>8007</v>
      </c>
      <c r="AG492" s="153">
        <v>22577</v>
      </c>
      <c r="AH492" s="153">
        <v>9896</v>
      </c>
      <c r="AI492" s="153">
        <v>9445</v>
      </c>
      <c r="AJ492" s="149" t="s">
        <v>526</v>
      </c>
      <c r="AK492" s="54"/>
    </row>
    <row r="493" spans="1:37" ht="15">
      <c r="A493" s="308"/>
      <c r="B493" s="227" t="s">
        <v>102</v>
      </c>
      <c r="C493" s="320"/>
      <c r="D493" s="306"/>
      <c r="E493" s="183">
        <f>(E491/E492)*100%</f>
        <v>0.2286573025482918</v>
      </c>
      <c r="F493" s="183">
        <f aca="true" t="shared" si="112" ref="F493:AI493">(F491/F492)*100%</f>
        <v>0.08427187330939852</v>
      </c>
      <c r="G493" s="183">
        <f t="shared" si="112"/>
        <v>0.07862190812720848</v>
      </c>
      <c r="H493" s="183">
        <f t="shared" si="112"/>
        <v>0.16730575176589305</v>
      </c>
      <c r="I493" s="183">
        <f t="shared" si="112"/>
        <v>0.27842278203723986</v>
      </c>
      <c r="J493" s="183">
        <f t="shared" si="112"/>
        <v>0.17209606467720842</v>
      </c>
      <c r="K493" s="183">
        <f t="shared" si="112"/>
        <v>0.614440939362075</v>
      </c>
      <c r="L493" s="183">
        <f t="shared" si="112"/>
        <v>0.06655132641291811</v>
      </c>
      <c r="M493" s="183">
        <f t="shared" si="112"/>
        <v>0.1285562023448389</v>
      </c>
      <c r="N493" s="183">
        <f t="shared" si="112"/>
        <v>0.16086350974930363</v>
      </c>
      <c r="O493" s="183">
        <f t="shared" si="112"/>
        <v>0.4905109489051095</v>
      </c>
      <c r="P493" s="183">
        <f t="shared" si="112"/>
        <v>0.1403043531475664</v>
      </c>
      <c r="Q493" s="183">
        <f t="shared" si="112"/>
        <v>0.19689497716894977</v>
      </c>
      <c r="R493" s="183">
        <f t="shared" si="112"/>
        <v>0.36968264686022956</v>
      </c>
      <c r="S493" s="183">
        <f t="shared" si="112"/>
        <v>0.9803816974869607</v>
      </c>
      <c r="T493" s="183">
        <f t="shared" si="112"/>
        <v>0.30661912881723763</v>
      </c>
      <c r="U493" s="183">
        <f t="shared" si="112"/>
        <v>0.13467213704743397</v>
      </c>
      <c r="V493" s="183">
        <f t="shared" si="112"/>
        <v>0.545830797321972</v>
      </c>
      <c r="W493" s="183">
        <f t="shared" si="112"/>
        <v>0.2890562409870213</v>
      </c>
      <c r="X493" s="183">
        <f t="shared" si="112"/>
        <v>0.3531634531537642</v>
      </c>
      <c r="Y493" s="183">
        <f t="shared" si="112"/>
        <v>0.845438175270108</v>
      </c>
      <c r="Z493" s="183">
        <f t="shared" si="112"/>
        <v>0.19863412568161365</v>
      </c>
      <c r="AA493" s="183">
        <f t="shared" si="112"/>
        <v>0.30393387738020505</v>
      </c>
      <c r="AB493" s="183">
        <f t="shared" si="112"/>
        <v>0.1497927767910006</v>
      </c>
      <c r="AC493" s="183">
        <f t="shared" si="112"/>
        <v>0.1262592343854936</v>
      </c>
      <c r="AD493" s="183">
        <f t="shared" si="112"/>
        <v>0.1128806440322016</v>
      </c>
      <c r="AE493" s="183">
        <f t="shared" si="112"/>
        <v>0</v>
      </c>
      <c r="AF493" s="183">
        <f t="shared" si="112"/>
        <v>0.21056575496440613</v>
      </c>
      <c r="AG493" s="183">
        <f t="shared" si="112"/>
        <v>0.2838286752004252</v>
      </c>
      <c r="AH493" s="183">
        <f t="shared" si="112"/>
        <v>0.3820735650767987</v>
      </c>
      <c r="AI493" s="183">
        <f t="shared" si="112"/>
        <v>0.10513499205929062</v>
      </c>
      <c r="AJ493" s="149"/>
      <c r="AK493" s="54"/>
    </row>
    <row r="494" spans="1:37" ht="45">
      <c r="A494" s="308"/>
      <c r="B494" s="231" t="s">
        <v>33</v>
      </c>
      <c r="C494" s="299">
        <v>2010</v>
      </c>
      <c r="D494" s="307"/>
      <c r="E494" s="54">
        <v>79870</v>
      </c>
      <c r="F494" s="54">
        <v>18174</v>
      </c>
      <c r="G494" s="54">
        <v>991</v>
      </c>
      <c r="H494" s="54">
        <v>428</v>
      </c>
      <c r="I494" s="54">
        <v>3219</v>
      </c>
      <c r="J494" s="54">
        <v>5493</v>
      </c>
      <c r="K494" s="54">
        <v>930</v>
      </c>
      <c r="L494" s="54">
        <v>2467</v>
      </c>
      <c r="M494" s="54">
        <v>4599</v>
      </c>
      <c r="N494" s="54">
        <v>818</v>
      </c>
      <c r="O494" s="54">
        <v>669</v>
      </c>
      <c r="P494" s="54">
        <v>3857</v>
      </c>
      <c r="Q494" s="54">
        <v>1029</v>
      </c>
      <c r="R494" s="54">
        <v>1571</v>
      </c>
      <c r="S494" s="54">
        <v>7829</v>
      </c>
      <c r="T494" s="54">
        <v>1828</v>
      </c>
      <c r="U494" s="54">
        <v>2411</v>
      </c>
      <c r="V494" s="54">
        <v>2020</v>
      </c>
      <c r="W494" s="54">
        <v>571</v>
      </c>
      <c r="X494" s="54">
        <v>652</v>
      </c>
      <c r="Y494" s="54">
        <v>422</v>
      </c>
      <c r="Z494" s="54">
        <v>3947</v>
      </c>
      <c r="AA494" s="153">
        <v>3763</v>
      </c>
      <c r="AB494" s="153">
        <v>1555</v>
      </c>
      <c r="AC494" s="153">
        <v>455</v>
      </c>
      <c r="AD494" s="153">
        <v>649</v>
      </c>
      <c r="AE494" s="153">
        <v>0</v>
      </c>
      <c r="AF494" s="153">
        <v>1106</v>
      </c>
      <c r="AG494" s="153">
        <v>4691</v>
      </c>
      <c r="AH494" s="153">
        <v>3456</v>
      </c>
      <c r="AI494" s="153">
        <v>270</v>
      </c>
      <c r="AJ494" s="149"/>
      <c r="AK494" s="54"/>
    </row>
    <row r="495" spans="1:37" ht="30">
      <c r="A495" s="308"/>
      <c r="B495" s="231" t="s">
        <v>34</v>
      </c>
      <c r="C495" s="299"/>
      <c r="D495" s="305"/>
      <c r="E495" s="54">
        <v>348780</v>
      </c>
      <c r="F495" s="54">
        <v>81401</v>
      </c>
      <c r="G495" s="54">
        <v>11359</v>
      </c>
      <c r="H495" s="54">
        <v>4946</v>
      </c>
      <c r="I495" s="54">
        <v>4582</v>
      </c>
      <c r="J495" s="54">
        <v>16730</v>
      </c>
      <c r="K495" s="54">
        <v>2850</v>
      </c>
      <c r="L495" s="54">
        <v>8651</v>
      </c>
      <c r="M495" s="54">
        <v>12275</v>
      </c>
      <c r="N495" s="54">
        <v>2810</v>
      </c>
      <c r="O495" s="54">
        <v>3442</v>
      </c>
      <c r="P495" s="54">
        <v>24417</v>
      </c>
      <c r="Q495" s="54">
        <v>5558</v>
      </c>
      <c r="R495" s="54">
        <v>2927</v>
      </c>
      <c r="S495" s="54">
        <v>16972</v>
      </c>
      <c r="T495" s="54">
        <v>6492</v>
      </c>
      <c r="U495" s="54">
        <v>13841</v>
      </c>
      <c r="V495" s="54">
        <v>8282</v>
      </c>
      <c r="W495" s="54">
        <v>6356</v>
      </c>
      <c r="X495" s="54">
        <v>10514</v>
      </c>
      <c r="Y495" s="54">
        <v>3304</v>
      </c>
      <c r="Z495" s="54">
        <v>18876</v>
      </c>
      <c r="AA495" s="153">
        <v>9744</v>
      </c>
      <c r="AB495" s="153">
        <v>6172</v>
      </c>
      <c r="AC495" s="153">
        <v>7421</v>
      </c>
      <c r="AD495" s="153">
        <v>5722</v>
      </c>
      <c r="AE495" s="153">
        <v>2787</v>
      </c>
      <c r="AF495" s="153">
        <v>7967</v>
      </c>
      <c r="AG495" s="153">
        <v>22851</v>
      </c>
      <c r="AH495" s="153">
        <v>10014</v>
      </c>
      <c r="AI495" s="153">
        <v>9517</v>
      </c>
      <c r="AJ495" s="149" t="s">
        <v>526</v>
      </c>
      <c r="AK495" s="54"/>
    </row>
    <row r="496" spans="1:37" ht="15">
      <c r="A496" s="308"/>
      <c r="B496" s="231" t="s">
        <v>102</v>
      </c>
      <c r="C496" s="299"/>
      <c r="D496" s="306"/>
      <c r="E496" s="183">
        <f>(E494/E495)*100%</f>
        <v>0.2289982223751362</v>
      </c>
      <c r="F496" s="183">
        <f aca="true" t="shared" si="113" ref="F496:AI496">(F494/F495)*100%</f>
        <v>0.22326507045367994</v>
      </c>
      <c r="G496" s="183">
        <f t="shared" si="113"/>
        <v>0.08724359538691787</v>
      </c>
      <c r="H496" s="183">
        <f t="shared" si="113"/>
        <v>0.08653457339264052</v>
      </c>
      <c r="I496" s="183">
        <f t="shared" si="113"/>
        <v>0.7025316455696202</v>
      </c>
      <c r="J496" s="183">
        <f t="shared" si="113"/>
        <v>0.328332337118948</v>
      </c>
      <c r="K496" s="183">
        <f>(K494/K495)*100%</f>
        <v>0.3263157894736842</v>
      </c>
      <c r="L496" s="183">
        <f t="shared" si="113"/>
        <v>0.2851693445844411</v>
      </c>
      <c r="M496" s="183">
        <f t="shared" si="113"/>
        <v>0.37466395112016293</v>
      </c>
      <c r="N496" s="183">
        <f t="shared" si="113"/>
        <v>0.2911032028469751</v>
      </c>
      <c r="O496" s="183">
        <f t="shared" si="113"/>
        <v>0.19436374201045903</v>
      </c>
      <c r="P496" s="183">
        <f t="shared" si="113"/>
        <v>0.15796371380595486</v>
      </c>
      <c r="Q496" s="183">
        <f t="shared" si="113"/>
        <v>0.18513853904282115</v>
      </c>
      <c r="R496" s="183">
        <f t="shared" si="113"/>
        <v>0.5367270242569183</v>
      </c>
      <c r="S496" s="183">
        <f t="shared" si="113"/>
        <v>0.4612891821824181</v>
      </c>
      <c r="T496" s="183">
        <f t="shared" si="113"/>
        <v>0.281577325939618</v>
      </c>
      <c r="U496" s="183">
        <f t="shared" si="113"/>
        <v>0.17419261614045228</v>
      </c>
      <c r="V496" s="183">
        <f t="shared" si="113"/>
        <v>0.24390243902439024</v>
      </c>
      <c r="W496" s="183">
        <f t="shared" si="113"/>
        <v>0.08983637507866583</v>
      </c>
      <c r="X496" s="183">
        <f t="shared" si="113"/>
        <v>0.062012554688986116</v>
      </c>
      <c r="Y496" s="183">
        <f t="shared" si="113"/>
        <v>0.12772397094430993</v>
      </c>
      <c r="Z496" s="183">
        <f t="shared" si="113"/>
        <v>0.20910150455605</v>
      </c>
      <c r="AA496" s="183">
        <f t="shared" si="113"/>
        <v>0.3861863711001642</v>
      </c>
      <c r="AB496" s="183">
        <f t="shared" si="113"/>
        <v>0.2519442644199611</v>
      </c>
      <c r="AC496" s="183">
        <f t="shared" si="113"/>
        <v>0.06131249157795445</v>
      </c>
      <c r="AD496" s="183">
        <f t="shared" si="113"/>
        <v>0.11342188046137715</v>
      </c>
      <c r="AE496" s="183">
        <f t="shared" si="113"/>
        <v>0</v>
      </c>
      <c r="AF496" s="183">
        <f t="shared" si="113"/>
        <v>0.13882264340404168</v>
      </c>
      <c r="AG496" s="183">
        <f t="shared" si="113"/>
        <v>0.20528642072557</v>
      </c>
      <c r="AH496" s="183">
        <f t="shared" si="113"/>
        <v>0.3451168364289994</v>
      </c>
      <c r="AI496" s="183">
        <f t="shared" si="113"/>
        <v>0.028370284753598825</v>
      </c>
      <c r="AJ496" s="149"/>
      <c r="AK496" s="54"/>
    </row>
  </sheetData>
  <sheetProtection/>
  <mergeCells count="231">
    <mergeCell ref="D491:D493"/>
    <mergeCell ref="C494:C496"/>
    <mergeCell ref="D494:D496"/>
    <mergeCell ref="D443:D445"/>
    <mergeCell ref="D446:D448"/>
    <mergeCell ref="D449:D451"/>
    <mergeCell ref="C476:C478"/>
    <mergeCell ref="C470:C472"/>
    <mergeCell ref="D479:D481"/>
    <mergeCell ref="C482:C484"/>
    <mergeCell ref="C485:C487"/>
    <mergeCell ref="D485:D487"/>
    <mergeCell ref="D488:D490"/>
    <mergeCell ref="C393:C402"/>
    <mergeCell ref="C403:C412"/>
    <mergeCell ref="C413:C422"/>
    <mergeCell ref="C423:C432"/>
    <mergeCell ref="C433:C442"/>
    <mergeCell ref="C473:C475"/>
    <mergeCell ref="C479:C481"/>
    <mergeCell ref="C491:C493"/>
    <mergeCell ref="D365:D367"/>
    <mergeCell ref="C368:C370"/>
    <mergeCell ref="D368:D370"/>
    <mergeCell ref="C371:C373"/>
    <mergeCell ref="D371:D373"/>
    <mergeCell ref="C374:C376"/>
    <mergeCell ref="D374:D376"/>
    <mergeCell ref="D482:D484"/>
    <mergeCell ref="C488:C490"/>
    <mergeCell ref="D341:D343"/>
    <mergeCell ref="C344:C346"/>
    <mergeCell ref="D344:D346"/>
    <mergeCell ref="A347:A364"/>
    <mergeCell ref="C347:C349"/>
    <mergeCell ref="C350:C352"/>
    <mergeCell ref="C353:C355"/>
    <mergeCell ref="C356:C358"/>
    <mergeCell ref="C359:C361"/>
    <mergeCell ref="C362:C364"/>
    <mergeCell ref="D329:D331"/>
    <mergeCell ref="C332:C334"/>
    <mergeCell ref="D332:D334"/>
    <mergeCell ref="C335:C337"/>
    <mergeCell ref="D335:D337"/>
    <mergeCell ref="C338:C340"/>
    <mergeCell ref="D338:D340"/>
    <mergeCell ref="D317:D319"/>
    <mergeCell ref="C320:C322"/>
    <mergeCell ref="D320:D322"/>
    <mergeCell ref="C323:C325"/>
    <mergeCell ref="D323:D325"/>
    <mergeCell ref="C326:C328"/>
    <mergeCell ref="D326:D328"/>
    <mergeCell ref="D302:D304"/>
    <mergeCell ref="C305:C307"/>
    <mergeCell ref="D305:D307"/>
    <mergeCell ref="C308:C310"/>
    <mergeCell ref="D308:D310"/>
    <mergeCell ref="A311:A328"/>
    <mergeCell ref="C311:C313"/>
    <mergeCell ref="D311:D313"/>
    <mergeCell ref="C314:C316"/>
    <mergeCell ref="D314:D316"/>
    <mergeCell ref="A287:B292"/>
    <mergeCell ref="AJ287:AJ292"/>
    <mergeCell ref="AK291:AK292"/>
    <mergeCell ref="A293:A310"/>
    <mergeCell ref="C293:C295"/>
    <mergeCell ref="D293:D295"/>
    <mergeCell ref="C296:C298"/>
    <mergeCell ref="D296:D298"/>
    <mergeCell ref="C299:C301"/>
    <mergeCell ref="D299:D301"/>
    <mergeCell ref="AK269:AK274"/>
    <mergeCell ref="A275:B280"/>
    <mergeCell ref="AJ275:AJ280"/>
    <mergeCell ref="AK275:AK280"/>
    <mergeCell ref="A281:B286"/>
    <mergeCell ref="AJ281:AJ286"/>
    <mergeCell ref="AJ251:AJ256"/>
    <mergeCell ref="A257:B262"/>
    <mergeCell ref="AJ257:AJ262"/>
    <mergeCell ref="A263:B268"/>
    <mergeCell ref="AJ263:AJ268"/>
    <mergeCell ref="A269:B274"/>
    <mergeCell ref="AJ269:AJ274"/>
    <mergeCell ref="D44:D46"/>
    <mergeCell ref="D47:D49"/>
    <mergeCell ref="D59:D68"/>
    <mergeCell ref="C14:C16"/>
    <mergeCell ref="C23:C25"/>
    <mergeCell ref="C26:C28"/>
    <mergeCell ref="C29:C31"/>
    <mergeCell ref="C32:C34"/>
    <mergeCell ref="D41:D43"/>
    <mergeCell ref="C53:C55"/>
    <mergeCell ref="C8:C10"/>
    <mergeCell ref="A5:A22"/>
    <mergeCell ref="A23:A40"/>
    <mergeCell ref="C35:C37"/>
    <mergeCell ref="C38:C40"/>
    <mergeCell ref="A41:A58"/>
    <mergeCell ref="C41:C43"/>
    <mergeCell ref="C44:C46"/>
    <mergeCell ref="C47:C49"/>
    <mergeCell ref="C50:C52"/>
    <mergeCell ref="C56:C58"/>
    <mergeCell ref="A59:A118"/>
    <mergeCell ref="C59:C68"/>
    <mergeCell ref="C69:C77"/>
    <mergeCell ref="D69:D78"/>
    <mergeCell ref="C79:C88"/>
    <mergeCell ref="D79:D88"/>
    <mergeCell ref="C89:C98"/>
    <mergeCell ref="D89:D98"/>
    <mergeCell ref="C99:C107"/>
    <mergeCell ref="C109:C118"/>
    <mergeCell ref="D109:D118"/>
    <mergeCell ref="A119:A136"/>
    <mergeCell ref="C119:C121"/>
    <mergeCell ref="D119:D121"/>
    <mergeCell ref="C122:C124"/>
    <mergeCell ref="D122:D124"/>
    <mergeCell ref="C125:C127"/>
    <mergeCell ref="D125:D127"/>
    <mergeCell ref="C128:C130"/>
    <mergeCell ref="D128:D130"/>
    <mergeCell ref="C131:C133"/>
    <mergeCell ref="D131:D133"/>
    <mergeCell ref="C134:C136"/>
    <mergeCell ref="D134:D136"/>
    <mergeCell ref="A137:A154"/>
    <mergeCell ref="C137:C139"/>
    <mergeCell ref="D137:D139"/>
    <mergeCell ref="C140:C142"/>
    <mergeCell ref="C143:C145"/>
    <mergeCell ref="D143:D145"/>
    <mergeCell ref="C146:C148"/>
    <mergeCell ref="C149:C151"/>
    <mergeCell ref="D149:D151"/>
    <mergeCell ref="C152:C154"/>
    <mergeCell ref="A155:A172"/>
    <mergeCell ref="C155:C157"/>
    <mergeCell ref="D155:D157"/>
    <mergeCell ref="C158:C160"/>
    <mergeCell ref="C161:C163"/>
    <mergeCell ref="D161:D163"/>
    <mergeCell ref="C164:C166"/>
    <mergeCell ref="C167:C169"/>
    <mergeCell ref="D167:D169"/>
    <mergeCell ref="C170:C172"/>
    <mergeCell ref="D170:D172"/>
    <mergeCell ref="C203:C205"/>
    <mergeCell ref="C206:C208"/>
    <mergeCell ref="A173:A190"/>
    <mergeCell ref="C173:C175"/>
    <mergeCell ref="D173:D190"/>
    <mergeCell ref="C176:C178"/>
    <mergeCell ref="C179:C181"/>
    <mergeCell ref="C182:C184"/>
    <mergeCell ref="C185:C187"/>
    <mergeCell ref="C188:C190"/>
    <mergeCell ref="D215:D217"/>
    <mergeCell ref="C218:C220"/>
    <mergeCell ref="D218:D220"/>
    <mergeCell ref="C221:C223"/>
    <mergeCell ref="A191:A208"/>
    <mergeCell ref="C191:C193"/>
    <mergeCell ref="D191:D208"/>
    <mergeCell ref="C194:C196"/>
    <mergeCell ref="C197:C199"/>
    <mergeCell ref="C200:C202"/>
    <mergeCell ref="D233:D235"/>
    <mergeCell ref="C239:C241"/>
    <mergeCell ref="D239:D241"/>
    <mergeCell ref="C242:C244"/>
    <mergeCell ref="A209:A226"/>
    <mergeCell ref="C209:C211"/>
    <mergeCell ref="D209:D211"/>
    <mergeCell ref="C212:C214"/>
    <mergeCell ref="D212:D214"/>
    <mergeCell ref="C215:C217"/>
    <mergeCell ref="C224:C226"/>
    <mergeCell ref="D224:D226"/>
    <mergeCell ref="D11:D13"/>
    <mergeCell ref="D14:D16"/>
    <mergeCell ref="A227:A244"/>
    <mergeCell ref="C227:C229"/>
    <mergeCell ref="D227:D229"/>
    <mergeCell ref="C230:C232"/>
    <mergeCell ref="D230:D232"/>
    <mergeCell ref="C233:C235"/>
    <mergeCell ref="A245:B250"/>
    <mergeCell ref="AJ245:AJ250"/>
    <mergeCell ref="C11:C13"/>
    <mergeCell ref="C5:C7"/>
    <mergeCell ref="C17:C19"/>
    <mergeCell ref="C20:C22"/>
    <mergeCell ref="C236:C238"/>
    <mergeCell ref="D236:D238"/>
    <mergeCell ref="D242:D244"/>
    <mergeCell ref="D221:D223"/>
    <mergeCell ref="C449:C451"/>
    <mergeCell ref="C452:C454"/>
    <mergeCell ref="C455:C457"/>
    <mergeCell ref="C458:C460"/>
    <mergeCell ref="A461:A478"/>
    <mergeCell ref="C461:C463"/>
    <mergeCell ref="C464:C466"/>
    <mergeCell ref="C467:C469"/>
    <mergeCell ref="A479:A496"/>
    <mergeCell ref="A383:A442"/>
    <mergeCell ref="A365:A382"/>
    <mergeCell ref="C365:C367"/>
    <mergeCell ref="C377:C379"/>
    <mergeCell ref="C380:C382"/>
    <mergeCell ref="A443:A460"/>
    <mergeCell ref="C443:C445"/>
    <mergeCell ref="C446:C448"/>
    <mergeCell ref="C383:C392"/>
    <mergeCell ref="A3:O3"/>
    <mergeCell ref="A4:B4"/>
    <mergeCell ref="A329:A346"/>
    <mergeCell ref="C329:C331"/>
    <mergeCell ref="C341:C343"/>
    <mergeCell ref="C302:C304"/>
    <mergeCell ref="C317:C319"/>
    <mergeCell ref="A251:B256"/>
    <mergeCell ref="D5:D7"/>
    <mergeCell ref="D8:D10"/>
  </mergeCells>
  <conditionalFormatting sqref="AA4:AI4">
    <cfRule type="expression" priority="1" dxfId="9" stopIfTrue="1">
      <formula>$B3&lt;&gt;$B4</formula>
    </cfRule>
  </conditionalFormatting>
  <conditionalFormatting sqref="S4:Z4">
    <cfRule type="expression" priority="3" dxfId="9" stopIfTrue="1">
      <formula>$B3&lt;&gt;$B4</formula>
    </cfRule>
  </conditionalFormatting>
  <conditionalFormatting sqref="G4:R4">
    <cfRule type="expression" priority="2" dxfId="9" stopIfTrue="1">
      <formula>$B2&lt;&gt;$B3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1"/>
  <sheetViews>
    <sheetView zoomScale="80" zoomScaleNormal="80" zoomScalePageLayoutView="0" workbookViewId="0" topLeftCell="A1">
      <pane xSplit="3" ySplit="1" topLeftCell="D6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5" sqref="I85:J112"/>
    </sheetView>
  </sheetViews>
  <sheetFormatPr defaultColWidth="11.421875" defaultRowHeight="15"/>
  <cols>
    <col min="1" max="1" width="27.28125" style="33" customWidth="1"/>
    <col min="2" max="2" width="39.57421875" style="33" customWidth="1"/>
    <col min="3" max="5" width="11.421875" style="33" customWidth="1"/>
    <col min="6" max="14" width="13.28125" style="33" customWidth="1"/>
    <col min="15" max="15" width="14.57421875" style="33" customWidth="1"/>
    <col min="16" max="32" width="11.421875" style="33" customWidth="1"/>
    <col min="33" max="33" width="61.00390625" style="33" customWidth="1"/>
    <col min="34" max="34" width="30.57421875" style="33" customWidth="1"/>
    <col min="35" max="16384" width="11.421875" style="33" customWidth="1"/>
  </cols>
  <sheetData>
    <row r="1" ht="18.75">
      <c r="A1" s="32" t="s">
        <v>209</v>
      </c>
    </row>
    <row r="2" ht="15">
      <c r="A2" s="33" t="s">
        <v>210</v>
      </c>
    </row>
    <row r="4" spans="2:5" ht="15">
      <c r="B4" s="34" t="s">
        <v>211</v>
      </c>
      <c r="C4" s="34" t="s">
        <v>212</v>
      </c>
      <c r="D4" s="34" t="s">
        <v>213</v>
      </c>
      <c r="E4" s="35"/>
    </row>
    <row r="5" spans="2:4" ht="15">
      <c r="B5" s="36" t="s">
        <v>214</v>
      </c>
      <c r="C5" s="37"/>
      <c r="D5" s="37"/>
    </row>
    <row r="6" spans="2:4" ht="15">
      <c r="B6" s="36" t="s">
        <v>215</v>
      </c>
      <c r="C6" s="37"/>
      <c r="D6" s="37"/>
    </row>
    <row r="7" spans="2:4" ht="15">
      <c r="B7" s="36" t="s">
        <v>216</v>
      </c>
      <c r="C7" s="37"/>
      <c r="D7" s="37"/>
    </row>
    <row r="8" spans="2:4" ht="15">
      <c r="B8" s="36" t="s">
        <v>217</v>
      </c>
      <c r="C8" s="37"/>
      <c r="D8" s="37"/>
    </row>
    <row r="10" spans="1:34" ht="45">
      <c r="A10" s="368" t="s">
        <v>87</v>
      </c>
      <c r="B10" s="368"/>
      <c r="C10" s="103" t="s">
        <v>88</v>
      </c>
      <c r="D10" s="38" t="s">
        <v>218</v>
      </c>
      <c r="E10" s="105" t="s">
        <v>219</v>
      </c>
      <c r="F10" s="105" t="s">
        <v>180</v>
      </c>
      <c r="G10" s="105" t="s">
        <v>181</v>
      </c>
      <c r="H10" s="105" t="s">
        <v>182</v>
      </c>
      <c r="I10" s="105" t="s">
        <v>183</v>
      </c>
      <c r="J10" s="105" t="s">
        <v>184</v>
      </c>
      <c r="K10" s="105" t="s">
        <v>185</v>
      </c>
      <c r="L10" s="105" t="s">
        <v>186</v>
      </c>
      <c r="M10" s="105" t="s">
        <v>187</v>
      </c>
      <c r="N10" s="105" t="s">
        <v>188</v>
      </c>
      <c r="O10" s="105" t="s">
        <v>189</v>
      </c>
      <c r="P10" s="105" t="s">
        <v>190</v>
      </c>
      <c r="Q10" s="105" t="s">
        <v>191</v>
      </c>
      <c r="R10" s="105" t="s">
        <v>220</v>
      </c>
      <c r="S10" s="105" t="s">
        <v>221</v>
      </c>
      <c r="T10" s="105" t="s">
        <v>193</v>
      </c>
      <c r="U10" s="105" t="s">
        <v>194</v>
      </c>
      <c r="V10" s="105" t="s">
        <v>195</v>
      </c>
      <c r="W10" s="105" t="s">
        <v>196</v>
      </c>
      <c r="X10" s="105" t="s">
        <v>222</v>
      </c>
      <c r="Y10" s="105" t="s">
        <v>198</v>
      </c>
      <c r="Z10" s="105" t="s">
        <v>223</v>
      </c>
      <c r="AA10" s="105" t="s">
        <v>200</v>
      </c>
      <c r="AB10" s="105" t="s">
        <v>201</v>
      </c>
      <c r="AC10" s="105" t="s">
        <v>202</v>
      </c>
      <c r="AD10" s="105" t="s">
        <v>204</v>
      </c>
      <c r="AE10" s="105" t="s">
        <v>205</v>
      </c>
      <c r="AF10" s="105" t="s">
        <v>207</v>
      </c>
      <c r="AG10" s="39" t="s">
        <v>224</v>
      </c>
      <c r="AH10" s="39" t="s">
        <v>225</v>
      </c>
    </row>
    <row r="11" spans="1:34" ht="15">
      <c r="A11" s="104"/>
      <c r="B11" s="40" t="s">
        <v>36</v>
      </c>
      <c r="C11" s="41">
        <v>2005</v>
      </c>
      <c r="D11" s="106">
        <f aca="true" t="shared" si="0" ref="D11:D17">SUM(E11:AF11)</f>
        <v>155244</v>
      </c>
      <c r="E11" s="107">
        <v>4316</v>
      </c>
      <c r="F11" s="107">
        <v>1464</v>
      </c>
      <c r="G11" s="107">
        <v>693</v>
      </c>
      <c r="H11" s="107">
        <v>9827</v>
      </c>
      <c r="I11" s="107">
        <v>614</v>
      </c>
      <c r="J11" s="123">
        <v>4420</v>
      </c>
      <c r="K11" s="123">
        <v>4163</v>
      </c>
      <c r="L11" s="123">
        <v>676</v>
      </c>
      <c r="M11" s="123">
        <v>2171</v>
      </c>
      <c r="N11" s="123">
        <v>9289</v>
      </c>
      <c r="O11" s="123">
        <v>569</v>
      </c>
      <c r="P11" s="123">
        <v>1694</v>
      </c>
      <c r="Q11" s="123">
        <v>10549</v>
      </c>
      <c r="R11" s="123">
        <v>60736</v>
      </c>
      <c r="S11" s="123">
        <v>1268</v>
      </c>
      <c r="T11" s="123">
        <v>8079</v>
      </c>
      <c r="U11" s="123">
        <v>2064</v>
      </c>
      <c r="V11" s="123">
        <v>689</v>
      </c>
      <c r="W11" s="123">
        <v>2590</v>
      </c>
      <c r="X11" s="123">
        <v>1327</v>
      </c>
      <c r="Y11" s="123">
        <v>9738</v>
      </c>
      <c r="Z11" s="123">
        <v>1532</v>
      </c>
      <c r="AA11" s="123">
        <v>3099</v>
      </c>
      <c r="AB11" s="123">
        <v>1890</v>
      </c>
      <c r="AC11" s="123">
        <v>960</v>
      </c>
      <c r="AD11" s="123">
        <v>1447</v>
      </c>
      <c r="AE11" s="129">
        <v>6719</v>
      </c>
      <c r="AF11" s="123">
        <v>2661</v>
      </c>
      <c r="AG11" s="37" t="s">
        <v>226</v>
      </c>
      <c r="AH11" s="37"/>
    </row>
    <row r="12" spans="1:34" ht="15">
      <c r="A12" s="104"/>
      <c r="B12" s="40" t="s">
        <v>36</v>
      </c>
      <c r="C12" s="42">
        <v>2006</v>
      </c>
      <c r="D12" s="106">
        <f t="shared" si="0"/>
        <v>157572.66</v>
      </c>
      <c r="E12" s="107">
        <v>4380.74</v>
      </c>
      <c r="F12" s="107">
        <v>1485.9599999999998</v>
      </c>
      <c r="G12" s="107">
        <v>703.395</v>
      </c>
      <c r="H12" s="107">
        <v>9974.404999999999</v>
      </c>
      <c r="I12" s="107">
        <v>623.2099999999999</v>
      </c>
      <c r="J12" s="123">
        <v>4486.299999999999</v>
      </c>
      <c r="K12" s="123">
        <v>4225.445</v>
      </c>
      <c r="L12" s="123">
        <v>686.14</v>
      </c>
      <c r="M12" s="123">
        <v>2203.5649999999996</v>
      </c>
      <c r="N12" s="123">
        <v>9428.335</v>
      </c>
      <c r="O12" s="123">
        <v>577.535</v>
      </c>
      <c r="P12" s="123">
        <v>1719.4099999999999</v>
      </c>
      <c r="Q12" s="123">
        <v>10707.234999999999</v>
      </c>
      <c r="R12" s="123">
        <v>61647.03999999999</v>
      </c>
      <c r="S12" s="123">
        <v>1287.02</v>
      </c>
      <c r="T12" s="123">
        <v>8200.185</v>
      </c>
      <c r="U12" s="123">
        <v>2094.9599999999996</v>
      </c>
      <c r="V12" s="123">
        <v>699.3349999999999</v>
      </c>
      <c r="W12" s="123">
        <v>2628.85</v>
      </c>
      <c r="X12" s="123">
        <v>1346.905</v>
      </c>
      <c r="Y12" s="123">
        <v>9884.07</v>
      </c>
      <c r="Z12" s="123">
        <v>1554.9799999999998</v>
      </c>
      <c r="AA12" s="123">
        <v>3145.4849999999997</v>
      </c>
      <c r="AB12" s="123">
        <v>1918.35</v>
      </c>
      <c r="AC12" s="123">
        <v>974.3999999999999</v>
      </c>
      <c r="AD12" s="123">
        <v>1468.705</v>
      </c>
      <c r="AE12" s="129">
        <v>6819.784999999999</v>
      </c>
      <c r="AF12" s="123">
        <v>2700.915</v>
      </c>
      <c r="AG12" s="143" t="s">
        <v>227</v>
      </c>
      <c r="AH12" s="37"/>
    </row>
    <row r="13" spans="1:34" ht="15">
      <c r="A13" s="369"/>
      <c r="B13" s="40" t="s">
        <v>36</v>
      </c>
      <c r="C13" s="41">
        <v>2007</v>
      </c>
      <c r="D13" s="106">
        <f t="shared" si="0"/>
        <v>159936.2499</v>
      </c>
      <c r="E13" s="108">
        <v>4446.451099999999</v>
      </c>
      <c r="F13" s="108">
        <v>1508.2494</v>
      </c>
      <c r="G13" s="108">
        <v>713.9459249999999</v>
      </c>
      <c r="H13" s="108">
        <v>10124.021075</v>
      </c>
      <c r="I13" s="108">
        <v>632.55815</v>
      </c>
      <c r="J13" s="108">
        <v>4553.5945</v>
      </c>
      <c r="K13" s="108">
        <v>4288.826674999999</v>
      </c>
      <c r="L13" s="108">
        <v>696.4320999999999</v>
      </c>
      <c r="M13" s="108">
        <v>2236.6184749999998</v>
      </c>
      <c r="N13" s="108">
        <v>9569.760024999998</v>
      </c>
      <c r="O13" s="108">
        <v>586.1980249999999</v>
      </c>
      <c r="P13" s="108">
        <v>1745.2011499999999</v>
      </c>
      <c r="Q13" s="108">
        <v>10867.843525</v>
      </c>
      <c r="R13" s="108">
        <v>62571.745599999995</v>
      </c>
      <c r="S13" s="108">
        <v>1306.3252999999997</v>
      </c>
      <c r="T13" s="108">
        <v>8323.187774999999</v>
      </c>
      <c r="U13" s="108">
        <v>2126.3844</v>
      </c>
      <c r="V13" s="108">
        <v>709.825025</v>
      </c>
      <c r="W13" s="108">
        <v>2668.28275</v>
      </c>
      <c r="X13" s="108">
        <v>1367.1085749999997</v>
      </c>
      <c r="Y13" s="108">
        <v>10032.331049999999</v>
      </c>
      <c r="Z13" s="108">
        <v>1578.3047</v>
      </c>
      <c r="AA13" s="108">
        <v>3192.667275</v>
      </c>
      <c r="AB13" s="108">
        <v>1947.1252499999998</v>
      </c>
      <c r="AC13" s="108">
        <v>989.0159999999998</v>
      </c>
      <c r="AD13" s="108">
        <v>1490.7355749999997</v>
      </c>
      <c r="AE13" s="130">
        <v>6922.081774999999</v>
      </c>
      <c r="AF13" s="144">
        <v>2741.4287249999998</v>
      </c>
      <c r="AG13" s="143" t="s">
        <v>227</v>
      </c>
      <c r="AH13" s="37"/>
    </row>
    <row r="14" spans="1:34" ht="15">
      <c r="A14" s="370"/>
      <c r="B14" s="40" t="s">
        <v>36</v>
      </c>
      <c r="C14" s="42">
        <v>2008</v>
      </c>
      <c r="D14" s="106">
        <f t="shared" si="0"/>
        <v>160410</v>
      </c>
      <c r="E14" s="109">
        <v>4769</v>
      </c>
      <c r="F14" s="109">
        <v>1535</v>
      </c>
      <c r="G14" s="109">
        <v>890</v>
      </c>
      <c r="H14" s="109">
        <v>9234</v>
      </c>
      <c r="I14" s="109">
        <v>628</v>
      </c>
      <c r="J14" s="109">
        <v>4589</v>
      </c>
      <c r="K14" s="109">
        <v>4552</v>
      </c>
      <c r="L14" s="109">
        <v>707</v>
      </c>
      <c r="M14" s="109">
        <v>2021</v>
      </c>
      <c r="N14" s="109">
        <v>9671</v>
      </c>
      <c r="O14" s="109">
        <v>657</v>
      </c>
      <c r="P14" s="109">
        <v>1768</v>
      </c>
      <c r="Q14" s="109">
        <v>11155</v>
      </c>
      <c r="R14" s="109">
        <v>61055</v>
      </c>
      <c r="S14" s="109">
        <v>1484</v>
      </c>
      <c r="T14" s="109">
        <v>8269</v>
      </c>
      <c r="U14" s="109">
        <v>2369</v>
      </c>
      <c r="V14" s="109">
        <v>898</v>
      </c>
      <c r="W14" s="109">
        <v>3115</v>
      </c>
      <c r="X14" s="109">
        <v>1365</v>
      </c>
      <c r="Y14" s="109">
        <v>10356</v>
      </c>
      <c r="Z14" s="109">
        <v>1864</v>
      </c>
      <c r="AA14" s="109">
        <v>3231</v>
      </c>
      <c r="AB14" s="109">
        <v>1784</v>
      </c>
      <c r="AC14" s="109">
        <v>1103</v>
      </c>
      <c r="AD14" s="109">
        <v>1475</v>
      </c>
      <c r="AE14" s="131">
        <v>7151</v>
      </c>
      <c r="AF14" s="109">
        <v>2715</v>
      </c>
      <c r="AG14" s="143" t="s">
        <v>227</v>
      </c>
      <c r="AH14" s="37"/>
    </row>
    <row r="15" spans="1:34" ht="15">
      <c r="A15" s="370"/>
      <c r="B15" s="40" t="s">
        <v>36</v>
      </c>
      <c r="C15" s="41">
        <v>2009</v>
      </c>
      <c r="D15" s="106">
        <f t="shared" si="0"/>
        <v>162816.15</v>
      </c>
      <c r="E15" s="109">
        <v>4840.535</v>
      </c>
      <c r="F15" s="109">
        <v>1558.0249999999999</v>
      </c>
      <c r="G15" s="109">
        <v>903.3499999999999</v>
      </c>
      <c r="H15" s="109">
        <v>9372.509999999998</v>
      </c>
      <c r="I15" s="109">
        <v>637.42</v>
      </c>
      <c r="J15" s="109">
        <v>4657.834999999999</v>
      </c>
      <c r="K15" s="109">
        <v>4620.28</v>
      </c>
      <c r="L15" s="109">
        <v>717.6049999999999</v>
      </c>
      <c r="M15" s="109">
        <v>2051.3149999999996</v>
      </c>
      <c r="N15" s="109">
        <v>9816.064999999999</v>
      </c>
      <c r="O15" s="109">
        <v>666.8549999999999</v>
      </c>
      <c r="P15" s="109">
        <v>1794.5199999999998</v>
      </c>
      <c r="Q15" s="109">
        <v>11322.324999999999</v>
      </c>
      <c r="R15" s="109">
        <v>61970.825</v>
      </c>
      <c r="S15" s="109">
        <v>1506.2599999999998</v>
      </c>
      <c r="T15" s="109">
        <v>8393.035</v>
      </c>
      <c r="U15" s="109">
        <v>2404.535</v>
      </c>
      <c r="V15" s="109">
        <v>911.4699999999999</v>
      </c>
      <c r="W15" s="109">
        <v>3161.725</v>
      </c>
      <c r="X15" s="109">
        <v>1385.475</v>
      </c>
      <c r="Y15" s="109">
        <v>10511.339999999998</v>
      </c>
      <c r="Z15" s="109">
        <v>1891.9599999999998</v>
      </c>
      <c r="AA15" s="109">
        <v>3279.4649999999997</v>
      </c>
      <c r="AB15" s="109">
        <v>1810.7599999999998</v>
      </c>
      <c r="AC15" s="109">
        <v>1119.5449999999998</v>
      </c>
      <c r="AD15" s="109">
        <v>1497.1249999999998</v>
      </c>
      <c r="AE15" s="131">
        <v>7258.264999999999</v>
      </c>
      <c r="AF15" s="109">
        <v>2755.725</v>
      </c>
      <c r="AG15" s="143" t="s">
        <v>227</v>
      </c>
      <c r="AH15" s="37"/>
    </row>
    <row r="16" spans="1:34" ht="15">
      <c r="A16" s="371"/>
      <c r="B16" s="40" t="s">
        <v>36</v>
      </c>
      <c r="C16" s="42">
        <v>2010</v>
      </c>
      <c r="D16" s="106">
        <f t="shared" si="0"/>
        <v>165258.39225</v>
      </c>
      <c r="E16" s="109">
        <v>4913.143024999999</v>
      </c>
      <c r="F16" s="109">
        <v>1581.3953749999998</v>
      </c>
      <c r="G16" s="109">
        <v>916.9002499999999</v>
      </c>
      <c r="H16" s="109">
        <v>9513.09765</v>
      </c>
      <c r="I16" s="109">
        <v>646.9812999999999</v>
      </c>
      <c r="J16" s="109">
        <v>4727.702525</v>
      </c>
      <c r="K16" s="109">
        <v>4689.584199999999</v>
      </c>
      <c r="L16" s="109">
        <v>728.369075</v>
      </c>
      <c r="M16" s="109">
        <v>2082.0847249999997</v>
      </c>
      <c r="N16" s="109">
        <v>9963.305975</v>
      </c>
      <c r="O16" s="109">
        <v>676.8578249999999</v>
      </c>
      <c r="P16" s="109">
        <v>1821.4377999999997</v>
      </c>
      <c r="Q16" s="109">
        <v>11492.159875</v>
      </c>
      <c r="R16" s="109">
        <v>62900.38737499999</v>
      </c>
      <c r="S16" s="109">
        <v>1528.8538999999998</v>
      </c>
      <c r="T16" s="109">
        <v>8518.930525</v>
      </c>
      <c r="U16" s="109">
        <v>2440.6030249999994</v>
      </c>
      <c r="V16" s="109">
        <v>925.1420499999999</v>
      </c>
      <c r="W16" s="109">
        <v>3209.150875</v>
      </c>
      <c r="X16" s="109">
        <v>1406.2571249999999</v>
      </c>
      <c r="Y16" s="109">
        <v>10669.0101</v>
      </c>
      <c r="Z16" s="109">
        <v>1920.3393999999998</v>
      </c>
      <c r="AA16" s="109">
        <v>3328.656975</v>
      </c>
      <c r="AB16" s="109">
        <v>1837.9213999999997</v>
      </c>
      <c r="AC16" s="109">
        <v>1136.3381749999999</v>
      </c>
      <c r="AD16" s="109">
        <v>1519.5818749999999</v>
      </c>
      <c r="AE16" s="131">
        <v>7367.138975</v>
      </c>
      <c r="AF16" s="109">
        <v>2797.0608749999997</v>
      </c>
      <c r="AG16" s="143" t="s">
        <v>227</v>
      </c>
      <c r="AH16" s="37"/>
    </row>
    <row r="17" spans="1:34" ht="30">
      <c r="A17" s="372" t="s">
        <v>122</v>
      </c>
      <c r="B17" s="43" t="s">
        <v>89</v>
      </c>
      <c r="C17" s="362">
        <v>2005</v>
      </c>
      <c r="D17" s="106">
        <f t="shared" si="0"/>
        <v>122299</v>
      </c>
      <c r="E17" s="122">
        <v>1286</v>
      </c>
      <c r="F17" s="122">
        <v>1180</v>
      </c>
      <c r="G17" s="122">
        <v>676</v>
      </c>
      <c r="H17" s="122">
        <v>7650</v>
      </c>
      <c r="I17" s="122">
        <v>451</v>
      </c>
      <c r="J17" s="122">
        <v>4270</v>
      </c>
      <c r="K17" s="122">
        <v>2900</v>
      </c>
      <c r="L17" s="122">
        <v>511</v>
      </c>
      <c r="M17" s="122">
        <v>1430</v>
      </c>
      <c r="N17" s="122">
        <v>8363</v>
      </c>
      <c r="O17" s="122">
        <v>510</v>
      </c>
      <c r="P17" s="122">
        <v>1422</v>
      </c>
      <c r="Q17" s="122">
        <v>7610</v>
      </c>
      <c r="R17" s="122">
        <v>48993</v>
      </c>
      <c r="S17" s="122">
        <v>1012</v>
      </c>
      <c r="T17" s="122">
        <v>6650</v>
      </c>
      <c r="U17" s="122">
        <v>1900</v>
      </c>
      <c r="V17" s="122">
        <v>598</v>
      </c>
      <c r="W17" s="122">
        <v>2323</v>
      </c>
      <c r="X17" s="122">
        <v>1227</v>
      </c>
      <c r="Y17" s="122">
        <v>6750</v>
      </c>
      <c r="Z17" s="122">
        <v>1149</v>
      </c>
      <c r="AA17" s="122">
        <v>1800</v>
      </c>
      <c r="AB17" s="122">
        <v>1828</v>
      </c>
      <c r="AC17" s="122">
        <v>539</v>
      </c>
      <c r="AD17" s="122">
        <v>1267</v>
      </c>
      <c r="AE17" s="132">
        <v>5502</v>
      </c>
      <c r="AF17" s="122">
        <v>2502</v>
      </c>
      <c r="AG17" s="143" t="s">
        <v>228</v>
      </c>
      <c r="AH17" s="37"/>
    </row>
    <row r="18" spans="1:34" ht="15">
      <c r="A18" s="373"/>
      <c r="B18" s="43" t="s">
        <v>90</v>
      </c>
      <c r="C18" s="367"/>
      <c r="D18" s="110">
        <f>+AVERAGE(E18:AF18)</f>
        <v>0.7947299610519971</v>
      </c>
      <c r="E18" s="111">
        <v>0.2979610750695088</v>
      </c>
      <c r="F18" s="111">
        <v>0.8060109289617486</v>
      </c>
      <c r="G18" s="111">
        <v>0.9754689754689755</v>
      </c>
      <c r="H18" s="111">
        <v>0.7784674875343441</v>
      </c>
      <c r="I18" s="111">
        <v>0.7345276872964169</v>
      </c>
      <c r="J18" s="111">
        <v>0.9660633484162896</v>
      </c>
      <c r="K18" s="111">
        <v>0.6966130194571223</v>
      </c>
      <c r="L18" s="111">
        <v>0.7559171597633136</v>
      </c>
      <c r="M18" s="111">
        <v>0.6586826347305389</v>
      </c>
      <c r="N18" s="111">
        <v>0.9003121972225213</v>
      </c>
      <c r="O18" s="111">
        <v>0.8963093145869947</v>
      </c>
      <c r="P18" s="111">
        <v>0.8394332939787486</v>
      </c>
      <c r="Q18" s="111">
        <v>0.7213953929282396</v>
      </c>
      <c r="R18" s="111">
        <v>0.8066550316122234</v>
      </c>
      <c r="S18" s="111">
        <v>0.7981072555205048</v>
      </c>
      <c r="T18" s="111">
        <v>0.8231216734744399</v>
      </c>
      <c r="U18" s="111">
        <v>0.9205426356589147</v>
      </c>
      <c r="V18" s="111">
        <v>0.8679245283018868</v>
      </c>
      <c r="W18" s="111">
        <v>0.8969111969111969</v>
      </c>
      <c r="X18" s="111">
        <v>0.9246420497362472</v>
      </c>
      <c r="Y18" s="111">
        <v>0.6931608133086876</v>
      </c>
      <c r="Z18" s="111">
        <v>0.75</v>
      </c>
      <c r="AA18" s="111">
        <v>0.5808325266214908</v>
      </c>
      <c r="AB18" s="111">
        <v>0.9671957671957672</v>
      </c>
      <c r="AC18" s="111">
        <v>0.5614583333333333</v>
      </c>
      <c r="AD18" s="111">
        <v>0.8756046993780235</v>
      </c>
      <c r="AE18" s="133">
        <v>0.8188718559309421</v>
      </c>
      <c r="AF18" s="111">
        <v>0.9402480270574972</v>
      </c>
      <c r="AG18" s="143" t="s">
        <v>228</v>
      </c>
      <c r="AH18" s="37"/>
    </row>
    <row r="19" spans="1:34" ht="15">
      <c r="A19" s="373"/>
      <c r="B19" s="43" t="s">
        <v>93</v>
      </c>
      <c r="C19" s="367"/>
      <c r="D19" s="110">
        <f>+AVERAGE(E19:AF19)</f>
        <v>0.30910714285714275</v>
      </c>
      <c r="E19" s="111">
        <v>0.245</v>
      </c>
      <c r="F19" s="111">
        <v>0.552</v>
      </c>
      <c r="G19" s="111">
        <v>0.509</v>
      </c>
      <c r="H19" s="111">
        <v>0.011</v>
      </c>
      <c r="I19" s="111">
        <v>0.422</v>
      </c>
      <c r="J19" s="111">
        <v>0.392</v>
      </c>
      <c r="K19" s="111">
        <v>0.013</v>
      </c>
      <c r="L19" s="111">
        <v>0.284</v>
      </c>
      <c r="M19" s="111">
        <v>0.601</v>
      </c>
      <c r="N19" s="111">
        <v>0.141</v>
      </c>
      <c r="O19" s="111">
        <v>0.401</v>
      </c>
      <c r="P19" s="111">
        <v>0.547</v>
      </c>
      <c r="Q19" s="111">
        <v>0.333</v>
      </c>
      <c r="R19" s="111">
        <v>0</v>
      </c>
      <c r="S19" s="111">
        <v>0.544</v>
      </c>
      <c r="T19" s="111">
        <v>0.103</v>
      </c>
      <c r="U19" s="111">
        <v>0.103</v>
      </c>
      <c r="V19" s="111">
        <v>0.461</v>
      </c>
      <c r="W19" s="111">
        <v>0.228</v>
      </c>
      <c r="X19" s="111">
        <v>0.495</v>
      </c>
      <c r="Y19" s="111">
        <v>0.119</v>
      </c>
      <c r="Z19" s="111">
        <v>0.378</v>
      </c>
      <c r="AA19" s="111">
        <v>0.088</v>
      </c>
      <c r="AB19" s="111">
        <v>0.661</v>
      </c>
      <c r="AC19" s="111">
        <v>0</v>
      </c>
      <c r="AD19" s="111">
        <v>0.354</v>
      </c>
      <c r="AE19" s="133">
        <v>0.333</v>
      </c>
      <c r="AF19" s="111">
        <v>0.337</v>
      </c>
      <c r="AG19" s="37" t="s">
        <v>229</v>
      </c>
      <c r="AH19" s="37"/>
    </row>
    <row r="20" spans="1:34" ht="30">
      <c r="A20" s="373"/>
      <c r="B20" s="43" t="s">
        <v>95</v>
      </c>
      <c r="C20" s="367"/>
      <c r="D20" s="112">
        <f>+AVERAGE(E20:AF20)</f>
        <v>5.321428571428571</v>
      </c>
      <c r="E20" s="113">
        <v>7</v>
      </c>
      <c r="F20" s="113">
        <v>7</v>
      </c>
      <c r="G20" s="113">
        <v>7</v>
      </c>
      <c r="H20" s="113">
        <v>7</v>
      </c>
      <c r="I20" s="113">
        <v>2</v>
      </c>
      <c r="J20" s="113">
        <v>7</v>
      </c>
      <c r="K20" s="113">
        <v>3</v>
      </c>
      <c r="L20" s="113">
        <v>6</v>
      </c>
      <c r="M20" s="113">
        <v>4</v>
      </c>
      <c r="N20" s="113">
        <v>7</v>
      </c>
      <c r="O20" s="113">
        <v>3</v>
      </c>
      <c r="P20" s="113">
        <v>3</v>
      </c>
      <c r="Q20" s="113">
        <v>7</v>
      </c>
      <c r="R20" s="113">
        <v>7</v>
      </c>
      <c r="S20" s="113">
        <v>3</v>
      </c>
      <c r="T20" s="113">
        <v>7</v>
      </c>
      <c r="U20" s="113">
        <v>3</v>
      </c>
      <c r="V20" s="113">
        <v>2</v>
      </c>
      <c r="W20" s="113">
        <v>7</v>
      </c>
      <c r="X20" s="113">
        <v>3</v>
      </c>
      <c r="Y20" s="113">
        <v>2</v>
      </c>
      <c r="Z20" s="113">
        <v>3</v>
      </c>
      <c r="AA20" s="113">
        <v>7</v>
      </c>
      <c r="AB20" s="113">
        <v>7</v>
      </c>
      <c r="AC20" s="113">
        <v>7</v>
      </c>
      <c r="AD20" s="113">
        <v>7</v>
      </c>
      <c r="AE20" s="134">
        <v>7</v>
      </c>
      <c r="AF20" s="113">
        <v>7</v>
      </c>
      <c r="AG20" s="143" t="s">
        <v>227</v>
      </c>
      <c r="AH20" s="37"/>
    </row>
    <row r="21" spans="1:34" ht="30">
      <c r="A21" s="373"/>
      <c r="B21" s="43" t="s">
        <v>94</v>
      </c>
      <c r="C21" s="363"/>
      <c r="D21" s="112">
        <f>+AVERAGE(E21:AF21)</f>
        <v>7.446428571428571</v>
      </c>
      <c r="E21" s="113">
        <v>2</v>
      </c>
      <c r="F21" s="113">
        <v>1.5</v>
      </c>
      <c r="G21" s="113">
        <v>3</v>
      </c>
      <c r="H21" s="113">
        <v>14</v>
      </c>
      <c r="I21" s="113">
        <v>18</v>
      </c>
      <c r="J21" s="113">
        <v>3</v>
      </c>
      <c r="K21" s="113">
        <v>6</v>
      </c>
      <c r="L21" s="113">
        <v>1</v>
      </c>
      <c r="M21" s="113">
        <v>2</v>
      </c>
      <c r="N21" s="113">
        <v>4</v>
      </c>
      <c r="O21" s="113">
        <v>3</v>
      </c>
      <c r="P21" s="113">
        <v>3</v>
      </c>
      <c r="Q21" s="113">
        <v>8</v>
      </c>
      <c r="R21" s="113">
        <v>24</v>
      </c>
      <c r="S21" s="113">
        <v>1</v>
      </c>
      <c r="T21" s="113">
        <v>12</v>
      </c>
      <c r="U21" s="113">
        <v>4</v>
      </c>
      <c r="V21" s="113">
        <v>4</v>
      </c>
      <c r="W21" s="113">
        <v>19</v>
      </c>
      <c r="X21" s="113">
        <v>3</v>
      </c>
      <c r="Y21" s="113">
        <v>4</v>
      </c>
      <c r="Z21" s="113">
        <v>3</v>
      </c>
      <c r="AA21" s="113">
        <v>18</v>
      </c>
      <c r="AB21" s="113">
        <v>8</v>
      </c>
      <c r="AC21" s="113">
        <v>12</v>
      </c>
      <c r="AD21" s="113">
        <v>8</v>
      </c>
      <c r="AE21" s="134">
        <v>5</v>
      </c>
      <c r="AF21" s="113">
        <v>15</v>
      </c>
      <c r="AG21" s="145" t="s">
        <v>255</v>
      </c>
      <c r="AH21" s="37"/>
    </row>
    <row r="22" spans="1:34" ht="30">
      <c r="A22" s="373"/>
      <c r="B22" s="44" t="s">
        <v>89</v>
      </c>
      <c r="C22" s="364">
        <v>2006</v>
      </c>
      <c r="D22" s="114">
        <f>+SUM(E22:AF22)</f>
        <v>127282.63008999999</v>
      </c>
      <c r="E22" s="106">
        <v>1309.8412599999997</v>
      </c>
      <c r="F22" s="106">
        <v>1199.16972</v>
      </c>
      <c r="G22" s="106">
        <v>686.51352</v>
      </c>
      <c r="H22" s="106">
        <v>7780.035899999999</v>
      </c>
      <c r="I22" s="106">
        <v>461.17539999999997</v>
      </c>
      <c r="J22" s="122">
        <v>4351.710999999999</v>
      </c>
      <c r="K22" s="122">
        <v>2957.8115000000003</v>
      </c>
      <c r="L22" s="122">
        <v>518.72184</v>
      </c>
      <c r="M22" s="122">
        <v>1454.3528999999999</v>
      </c>
      <c r="N22" s="122">
        <v>8485.5015</v>
      </c>
      <c r="O22" s="122">
        <v>519.7814999999999</v>
      </c>
      <c r="P22" s="122">
        <v>1461.4985</v>
      </c>
      <c r="Q22" s="122">
        <v>7816.2815500000015</v>
      </c>
      <c r="R22" s="122">
        <v>52399.984</v>
      </c>
      <c r="S22" s="122">
        <v>1029.6160000000002</v>
      </c>
      <c r="T22" s="122">
        <v>6806.153549999999</v>
      </c>
      <c r="U22" s="122">
        <v>1948.3127999999995</v>
      </c>
      <c r="V22" s="122">
        <v>608.4214499999999</v>
      </c>
      <c r="W22" s="122">
        <v>2365.9649999999997</v>
      </c>
      <c r="X22" s="122">
        <v>1266.0907</v>
      </c>
      <c r="Y22" s="122">
        <v>6918.849000000001</v>
      </c>
      <c r="Z22" s="122">
        <v>1197.3345999999997</v>
      </c>
      <c r="AA22" s="122">
        <v>1855.8361499999994</v>
      </c>
      <c r="AB22" s="122">
        <v>1860.7994999999999</v>
      </c>
      <c r="AC22" s="122">
        <v>584.6399999999998</v>
      </c>
      <c r="AD22" s="122">
        <v>1307.14745</v>
      </c>
      <c r="AE22" s="132">
        <v>5592.223699999999</v>
      </c>
      <c r="AF22" s="122">
        <v>2538.8601</v>
      </c>
      <c r="AG22" s="143" t="s">
        <v>227</v>
      </c>
      <c r="AH22" s="37"/>
    </row>
    <row r="23" spans="1:34" ht="15">
      <c r="A23" s="373"/>
      <c r="B23" s="44" t="s">
        <v>90</v>
      </c>
      <c r="C23" s="366"/>
      <c r="D23" s="110">
        <f>+AVERAGE(E23:AF23)</f>
        <v>0.7947299610519971</v>
      </c>
      <c r="E23" s="111">
        <v>0.2979610750695088</v>
      </c>
      <c r="F23" s="111">
        <v>0.8060109289617486</v>
      </c>
      <c r="G23" s="111">
        <v>0.9754689754689755</v>
      </c>
      <c r="H23" s="111">
        <v>0.7784674875343441</v>
      </c>
      <c r="I23" s="111">
        <v>0.7345276872964169</v>
      </c>
      <c r="J23" s="111">
        <v>0.9660633484162896</v>
      </c>
      <c r="K23" s="111">
        <v>0.6966130194571223</v>
      </c>
      <c r="L23" s="111">
        <v>0.7559171597633136</v>
      </c>
      <c r="M23" s="111">
        <v>0.6586826347305389</v>
      </c>
      <c r="N23" s="111">
        <v>0.9003121972225213</v>
      </c>
      <c r="O23" s="111">
        <v>0.8963093145869947</v>
      </c>
      <c r="P23" s="111">
        <v>0.8394332939787486</v>
      </c>
      <c r="Q23" s="111">
        <v>0.7213953929282396</v>
      </c>
      <c r="R23" s="111">
        <v>0.8066550316122234</v>
      </c>
      <c r="S23" s="111">
        <v>0.7981072555205048</v>
      </c>
      <c r="T23" s="111">
        <v>0.8231216734744399</v>
      </c>
      <c r="U23" s="111">
        <v>0.9205426356589147</v>
      </c>
      <c r="V23" s="111">
        <v>0.8679245283018868</v>
      </c>
      <c r="W23" s="111">
        <v>0.8969111969111969</v>
      </c>
      <c r="X23" s="111">
        <v>0.9246420497362472</v>
      </c>
      <c r="Y23" s="111">
        <v>0.6931608133086876</v>
      </c>
      <c r="Z23" s="111">
        <v>0.75</v>
      </c>
      <c r="AA23" s="111">
        <v>0.5808325266214908</v>
      </c>
      <c r="AB23" s="111">
        <v>0.9671957671957672</v>
      </c>
      <c r="AC23" s="111">
        <v>0.5614583333333333</v>
      </c>
      <c r="AD23" s="111">
        <v>0.8756046993780235</v>
      </c>
      <c r="AE23" s="133">
        <v>0.8188718559309421</v>
      </c>
      <c r="AF23" s="111">
        <v>0.9402480270574972</v>
      </c>
      <c r="AG23" s="37" t="s">
        <v>227</v>
      </c>
      <c r="AH23" s="37"/>
    </row>
    <row r="24" spans="1:34" ht="15">
      <c r="A24" s="373"/>
      <c r="B24" s="44" t="s">
        <v>93</v>
      </c>
      <c r="C24" s="366"/>
      <c r="D24" s="110">
        <f>+AVERAGE(E24:AF24)</f>
        <v>0.30910714285714275</v>
      </c>
      <c r="E24" s="115">
        <v>0.245</v>
      </c>
      <c r="F24" s="115">
        <v>0.552</v>
      </c>
      <c r="G24" s="115">
        <v>0.509</v>
      </c>
      <c r="H24" s="115">
        <v>0.011</v>
      </c>
      <c r="I24" s="115">
        <v>0.422</v>
      </c>
      <c r="J24" s="115">
        <v>0.392</v>
      </c>
      <c r="K24" s="115">
        <v>0.013</v>
      </c>
      <c r="L24" s="115">
        <v>0.284</v>
      </c>
      <c r="M24" s="115">
        <v>0.601</v>
      </c>
      <c r="N24" s="115">
        <v>0.141</v>
      </c>
      <c r="O24" s="115">
        <v>0.401</v>
      </c>
      <c r="P24" s="115">
        <v>0.547</v>
      </c>
      <c r="Q24" s="115">
        <v>0.333</v>
      </c>
      <c r="R24" s="115">
        <v>0</v>
      </c>
      <c r="S24" s="115">
        <v>0.544</v>
      </c>
      <c r="T24" s="115">
        <v>0.103</v>
      </c>
      <c r="U24" s="115">
        <v>0.103</v>
      </c>
      <c r="V24" s="115">
        <v>0.461</v>
      </c>
      <c r="W24" s="115">
        <v>0.228</v>
      </c>
      <c r="X24" s="115">
        <v>0.495</v>
      </c>
      <c r="Y24" s="115">
        <v>0.119</v>
      </c>
      <c r="Z24" s="115">
        <v>0.378</v>
      </c>
      <c r="AA24" s="115">
        <v>0.088</v>
      </c>
      <c r="AB24" s="115">
        <v>0.661</v>
      </c>
      <c r="AC24" s="115">
        <v>0</v>
      </c>
      <c r="AD24" s="115">
        <v>0.354</v>
      </c>
      <c r="AE24" s="135">
        <v>0.333</v>
      </c>
      <c r="AF24" s="115">
        <v>0.337</v>
      </c>
      <c r="AG24" s="37" t="s">
        <v>229</v>
      </c>
      <c r="AH24" s="37"/>
    </row>
    <row r="25" spans="1:34" ht="30">
      <c r="A25" s="373"/>
      <c r="B25" s="44" t="s">
        <v>95</v>
      </c>
      <c r="C25" s="366"/>
      <c r="D25" s="112">
        <f>+AVERAGE(E25:AF25)</f>
        <v>5.321428571428571</v>
      </c>
      <c r="E25" s="113">
        <v>7</v>
      </c>
      <c r="F25" s="113">
        <v>7</v>
      </c>
      <c r="G25" s="113">
        <v>7</v>
      </c>
      <c r="H25" s="113">
        <v>7</v>
      </c>
      <c r="I25" s="113">
        <v>2</v>
      </c>
      <c r="J25" s="113">
        <v>7</v>
      </c>
      <c r="K25" s="113">
        <v>3</v>
      </c>
      <c r="L25" s="113">
        <v>6</v>
      </c>
      <c r="M25" s="113">
        <v>4</v>
      </c>
      <c r="N25" s="113">
        <v>7</v>
      </c>
      <c r="O25" s="113">
        <v>3</v>
      </c>
      <c r="P25" s="113">
        <v>3</v>
      </c>
      <c r="Q25" s="113">
        <v>7</v>
      </c>
      <c r="R25" s="113">
        <v>7</v>
      </c>
      <c r="S25" s="113">
        <v>3</v>
      </c>
      <c r="T25" s="113">
        <v>7</v>
      </c>
      <c r="U25" s="113">
        <v>3</v>
      </c>
      <c r="V25" s="113">
        <v>2</v>
      </c>
      <c r="W25" s="113">
        <v>7</v>
      </c>
      <c r="X25" s="113">
        <v>3</v>
      </c>
      <c r="Y25" s="113">
        <v>2</v>
      </c>
      <c r="Z25" s="113">
        <v>3</v>
      </c>
      <c r="AA25" s="113">
        <v>7</v>
      </c>
      <c r="AB25" s="113">
        <v>7</v>
      </c>
      <c r="AC25" s="113">
        <v>7</v>
      </c>
      <c r="AD25" s="113">
        <v>7</v>
      </c>
      <c r="AE25" s="134">
        <v>7</v>
      </c>
      <c r="AF25" s="113">
        <v>7</v>
      </c>
      <c r="AG25" s="143" t="s">
        <v>227</v>
      </c>
      <c r="AH25" s="37"/>
    </row>
    <row r="26" spans="1:34" ht="30">
      <c r="A26" s="373"/>
      <c r="B26" s="44" t="s">
        <v>94</v>
      </c>
      <c r="C26" s="365"/>
      <c r="D26" s="112">
        <f>+AVERAGE(E26:AF26)</f>
        <v>7.446428571428571</v>
      </c>
      <c r="E26" s="113">
        <v>2</v>
      </c>
      <c r="F26" s="113">
        <v>1.5</v>
      </c>
      <c r="G26" s="113">
        <v>3</v>
      </c>
      <c r="H26" s="113">
        <v>14</v>
      </c>
      <c r="I26" s="113">
        <v>18</v>
      </c>
      <c r="J26" s="113">
        <v>3</v>
      </c>
      <c r="K26" s="113">
        <v>6</v>
      </c>
      <c r="L26" s="113">
        <v>1</v>
      </c>
      <c r="M26" s="113">
        <v>2</v>
      </c>
      <c r="N26" s="113">
        <v>4</v>
      </c>
      <c r="O26" s="113">
        <v>3</v>
      </c>
      <c r="P26" s="113">
        <v>3</v>
      </c>
      <c r="Q26" s="113">
        <v>8</v>
      </c>
      <c r="R26" s="113">
        <v>24</v>
      </c>
      <c r="S26" s="113">
        <v>1</v>
      </c>
      <c r="T26" s="113">
        <v>12</v>
      </c>
      <c r="U26" s="113">
        <v>4</v>
      </c>
      <c r="V26" s="113">
        <v>4</v>
      </c>
      <c r="W26" s="113">
        <v>19</v>
      </c>
      <c r="X26" s="113">
        <v>3</v>
      </c>
      <c r="Y26" s="113">
        <v>4</v>
      </c>
      <c r="Z26" s="113">
        <v>3</v>
      </c>
      <c r="AA26" s="113">
        <v>18</v>
      </c>
      <c r="AB26" s="113">
        <v>8</v>
      </c>
      <c r="AC26" s="113">
        <v>12</v>
      </c>
      <c r="AD26" s="113">
        <v>8</v>
      </c>
      <c r="AE26" s="134">
        <v>5</v>
      </c>
      <c r="AF26" s="113">
        <v>15</v>
      </c>
      <c r="AG26" s="145" t="s">
        <v>255</v>
      </c>
      <c r="AH26" s="37"/>
    </row>
    <row r="27" spans="1:34" ht="30">
      <c r="A27" s="373"/>
      <c r="B27" s="43" t="s">
        <v>89</v>
      </c>
      <c r="C27" s="362">
        <v>2007</v>
      </c>
      <c r="D27" s="114">
        <f>+SUM(E27:AF27)</f>
        <v>132864.491858</v>
      </c>
      <c r="E27" s="106">
        <v>1333.9353299999996</v>
      </c>
      <c r="F27" s="106">
        <v>1206.59952</v>
      </c>
      <c r="G27" s="106">
        <v>699.6670064999998</v>
      </c>
      <c r="H27" s="106">
        <v>7997.976649250001</v>
      </c>
      <c r="I27" s="106">
        <v>474.41861250000005</v>
      </c>
      <c r="J27" s="122">
        <v>4416.986665</v>
      </c>
      <c r="K27" s="122">
        <v>3002.178672499999</v>
      </c>
      <c r="L27" s="122">
        <v>529.2883959999999</v>
      </c>
      <c r="M27" s="122">
        <v>1476.1681935</v>
      </c>
      <c r="N27" s="122">
        <v>8612.784022499998</v>
      </c>
      <c r="O27" s="122">
        <v>533.4402027499999</v>
      </c>
      <c r="P27" s="122">
        <v>1570.6810349999996</v>
      </c>
      <c r="Q27" s="122">
        <v>7933.52577325</v>
      </c>
      <c r="R27" s="122">
        <v>56314.57103999997</v>
      </c>
      <c r="S27" s="122">
        <v>1045.0602399999998</v>
      </c>
      <c r="T27" s="122">
        <v>6991.477730999998</v>
      </c>
      <c r="U27" s="122">
        <v>1998.8013359999995</v>
      </c>
      <c r="V27" s="122">
        <v>617.54777175</v>
      </c>
      <c r="W27" s="122">
        <v>2401.454475</v>
      </c>
      <c r="X27" s="122">
        <v>1312.4242319999998</v>
      </c>
      <c r="Y27" s="122">
        <v>7022.631734999998</v>
      </c>
      <c r="Z27" s="122">
        <v>1246.8607129999998</v>
      </c>
      <c r="AA27" s="122">
        <v>1915.6003649999998</v>
      </c>
      <c r="AB27" s="122">
        <v>1888.7114925</v>
      </c>
      <c r="AC27" s="122">
        <v>642.8603999999996</v>
      </c>
      <c r="AD27" s="122">
        <v>1356.56937325</v>
      </c>
      <c r="AE27" s="132">
        <v>5745.327873249997</v>
      </c>
      <c r="AF27" s="122">
        <v>2576.9430014999994</v>
      </c>
      <c r="AG27" s="143" t="s">
        <v>227</v>
      </c>
      <c r="AH27" s="37"/>
    </row>
    <row r="28" spans="1:34" ht="15">
      <c r="A28" s="373"/>
      <c r="B28" s="43" t="s">
        <v>90</v>
      </c>
      <c r="C28" s="367"/>
      <c r="D28" s="110">
        <f>+AVERAGE(E28:AF28)</f>
        <v>0.8128571428571428</v>
      </c>
      <c r="E28" s="111">
        <v>0.29999999999999993</v>
      </c>
      <c r="F28" s="111">
        <v>0.81</v>
      </c>
      <c r="G28" s="111">
        <v>0.98</v>
      </c>
      <c r="H28" s="111">
        <v>0.79</v>
      </c>
      <c r="I28" s="111">
        <v>0.7500000000000001</v>
      </c>
      <c r="J28" s="111">
        <v>0.9700000000000001</v>
      </c>
      <c r="K28" s="111">
        <v>0.6999999999999998</v>
      </c>
      <c r="L28" s="111">
        <v>0.76</v>
      </c>
      <c r="M28" s="111">
        <v>0.66</v>
      </c>
      <c r="N28" s="111">
        <v>0.9</v>
      </c>
      <c r="O28" s="111">
        <v>0.91</v>
      </c>
      <c r="P28" s="111">
        <v>0.8999999999999998</v>
      </c>
      <c r="Q28" s="111">
        <v>0.73</v>
      </c>
      <c r="R28" s="111">
        <v>0.8999999999999997</v>
      </c>
      <c r="S28" s="111">
        <v>0.8</v>
      </c>
      <c r="T28" s="111">
        <v>0.84</v>
      </c>
      <c r="U28" s="111">
        <v>0.9399999999999998</v>
      </c>
      <c r="V28" s="111">
        <v>0.8700000000000001</v>
      </c>
      <c r="W28" s="111">
        <v>0.9</v>
      </c>
      <c r="X28" s="111">
        <v>0.9600000000000001</v>
      </c>
      <c r="Y28" s="111">
        <v>0.6999999999999998</v>
      </c>
      <c r="Z28" s="111">
        <v>0.7899999999999999</v>
      </c>
      <c r="AA28" s="111">
        <v>0.6</v>
      </c>
      <c r="AB28" s="111">
        <v>0.9700000000000001</v>
      </c>
      <c r="AC28" s="111">
        <v>0.6499999999999997</v>
      </c>
      <c r="AD28" s="111">
        <v>0.9100000000000001</v>
      </c>
      <c r="AE28" s="133">
        <v>0.8299999999999996</v>
      </c>
      <c r="AF28" s="111">
        <v>0.9399999999999998</v>
      </c>
      <c r="AG28" s="143" t="s">
        <v>227</v>
      </c>
      <c r="AH28" s="37"/>
    </row>
    <row r="29" spans="1:34" ht="15">
      <c r="A29" s="373"/>
      <c r="B29" s="43" t="s">
        <v>93</v>
      </c>
      <c r="C29" s="367"/>
      <c r="D29" s="110">
        <f>+AVERAGE(E29:AF29)</f>
        <v>0.5002692307692308</v>
      </c>
      <c r="E29" s="115">
        <v>0.373</v>
      </c>
      <c r="F29" s="115">
        <v>0.67</v>
      </c>
      <c r="G29" s="115">
        <v>0.79</v>
      </c>
      <c r="H29" s="115">
        <v>0.087</v>
      </c>
      <c r="I29" s="115"/>
      <c r="J29" s="115">
        <v>0.718</v>
      </c>
      <c r="K29" s="115">
        <v>0.116</v>
      </c>
      <c r="L29" s="115">
        <v>0.716</v>
      </c>
      <c r="M29" s="115">
        <v>0.614</v>
      </c>
      <c r="N29" s="115">
        <v>0.389</v>
      </c>
      <c r="O29" s="115">
        <v>0.901</v>
      </c>
      <c r="P29" s="115">
        <v>0.764</v>
      </c>
      <c r="Q29" s="115">
        <v>0.303</v>
      </c>
      <c r="R29" s="115">
        <v>0.013</v>
      </c>
      <c r="S29" s="115">
        <v>0.805</v>
      </c>
      <c r="T29" s="115">
        <v>0.322</v>
      </c>
      <c r="U29" s="115">
        <v>0.631</v>
      </c>
      <c r="V29" s="115">
        <v>0.868</v>
      </c>
      <c r="W29" s="115">
        <v>0.222</v>
      </c>
      <c r="X29" s="115">
        <v>0.768</v>
      </c>
      <c r="Y29" s="115">
        <v>0.294</v>
      </c>
      <c r="Z29" s="115"/>
      <c r="AA29" s="115">
        <v>0.385</v>
      </c>
      <c r="AB29" s="115">
        <v>0.897</v>
      </c>
      <c r="AC29" s="115">
        <v>0.116</v>
      </c>
      <c r="AD29" s="115">
        <v>0.793</v>
      </c>
      <c r="AE29" s="135">
        <v>0.146</v>
      </c>
      <c r="AF29" s="115">
        <v>0.306</v>
      </c>
      <c r="AG29" s="37" t="s">
        <v>229</v>
      </c>
      <c r="AH29" s="37"/>
    </row>
    <row r="30" spans="1:34" ht="30">
      <c r="A30" s="373"/>
      <c r="B30" s="43" t="s">
        <v>95</v>
      </c>
      <c r="C30" s="367"/>
      <c r="D30" s="112">
        <f>+AVERAGE(E30:AF30)</f>
        <v>5.321428571428571</v>
      </c>
      <c r="E30" s="113">
        <v>7</v>
      </c>
      <c r="F30" s="113">
        <v>7</v>
      </c>
      <c r="G30" s="113">
        <v>7</v>
      </c>
      <c r="H30" s="113">
        <v>7</v>
      </c>
      <c r="I30" s="113">
        <v>2</v>
      </c>
      <c r="J30" s="113">
        <v>7</v>
      </c>
      <c r="K30" s="113">
        <v>3</v>
      </c>
      <c r="L30" s="113">
        <v>6</v>
      </c>
      <c r="M30" s="113">
        <v>4</v>
      </c>
      <c r="N30" s="113">
        <v>7</v>
      </c>
      <c r="O30" s="113">
        <v>3</v>
      </c>
      <c r="P30" s="113">
        <v>3</v>
      </c>
      <c r="Q30" s="113">
        <v>7</v>
      </c>
      <c r="R30" s="113">
        <v>7</v>
      </c>
      <c r="S30" s="113">
        <v>3</v>
      </c>
      <c r="T30" s="113">
        <v>7</v>
      </c>
      <c r="U30" s="113">
        <v>3</v>
      </c>
      <c r="V30" s="113">
        <v>2</v>
      </c>
      <c r="W30" s="113">
        <v>7</v>
      </c>
      <c r="X30" s="113">
        <v>3</v>
      </c>
      <c r="Y30" s="113">
        <v>2</v>
      </c>
      <c r="Z30" s="113">
        <v>3</v>
      </c>
      <c r="AA30" s="113">
        <v>7</v>
      </c>
      <c r="AB30" s="113">
        <v>7</v>
      </c>
      <c r="AC30" s="113">
        <v>7</v>
      </c>
      <c r="AD30" s="113">
        <v>7</v>
      </c>
      <c r="AE30" s="134">
        <v>7</v>
      </c>
      <c r="AF30" s="113">
        <v>7</v>
      </c>
      <c r="AG30" s="143" t="s">
        <v>227</v>
      </c>
      <c r="AH30" s="37"/>
    </row>
    <row r="31" spans="1:34" ht="30">
      <c r="A31" s="373"/>
      <c r="B31" s="43" t="s">
        <v>94</v>
      </c>
      <c r="C31" s="363"/>
      <c r="D31" s="112">
        <f>+AVERAGE(E31:AF31)</f>
        <v>7.446428571428571</v>
      </c>
      <c r="E31" s="113">
        <v>2</v>
      </c>
      <c r="F31" s="113">
        <v>1.5</v>
      </c>
      <c r="G31" s="113">
        <v>3</v>
      </c>
      <c r="H31" s="113">
        <v>14</v>
      </c>
      <c r="I31" s="113">
        <v>18</v>
      </c>
      <c r="J31" s="113">
        <v>3</v>
      </c>
      <c r="K31" s="113">
        <v>6</v>
      </c>
      <c r="L31" s="113">
        <v>1</v>
      </c>
      <c r="M31" s="113">
        <v>2</v>
      </c>
      <c r="N31" s="113">
        <v>4</v>
      </c>
      <c r="O31" s="113">
        <v>3</v>
      </c>
      <c r="P31" s="113">
        <v>3</v>
      </c>
      <c r="Q31" s="113">
        <v>8</v>
      </c>
      <c r="R31" s="113">
        <v>24</v>
      </c>
      <c r="S31" s="113">
        <v>1</v>
      </c>
      <c r="T31" s="113">
        <v>12</v>
      </c>
      <c r="U31" s="113">
        <v>4</v>
      </c>
      <c r="V31" s="113">
        <v>4</v>
      </c>
      <c r="W31" s="113">
        <v>19</v>
      </c>
      <c r="X31" s="113">
        <v>3</v>
      </c>
      <c r="Y31" s="113">
        <v>4</v>
      </c>
      <c r="Z31" s="113">
        <v>3</v>
      </c>
      <c r="AA31" s="113">
        <v>18</v>
      </c>
      <c r="AB31" s="113">
        <v>8</v>
      </c>
      <c r="AC31" s="113">
        <v>12</v>
      </c>
      <c r="AD31" s="113">
        <v>8</v>
      </c>
      <c r="AE31" s="134">
        <v>5</v>
      </c>
      <c r="AF31" s="113">
        <v>15</v>
      </c>
      <c r="AG31" s="145" t="s">
        <v>255</v>
      </c>
      <c r="AH31" s="37"/>
    </row>
    <row r="32" spans="1:34" ht="30">
      <c r="A32" s="373"/>
      <c r="B32" s="44" t="s">
        <v>89</v>
      </c>
      <c r="C32" s="364">
        <v>2008</v>
      </c>
      <c r="D32" s="45">
        <f>SUM(E32:AF32)</f>
        <v>136106</v>
      </c>
      <c r="E32" s="106">
        <v>1422</v>
      </c>
      <c r="F32" s="106">
        <v>1245</v>
      </c>
      <c r="G32" s="106">
        <v>868</v>
      </c>
      <c r="H32" s="106">
        <v>7387</v>
      </c>
      <c r="I32" s="106">
        <v>471</v>
      </c>
      <c r="J32" s="122">
        <v>4449</v>
      </c>
      <c r="K32" s="122">
        <v>3186</v>
      </c>
      <c r="L32" s="122">
        <v>305</v>
      </c>
      <c r="M32" s="122">
        <v>1340</v>
      </c>
      <c r="N32" s="122">
        <v>8703</v>
      </c>
      <c r="O32" s="122">
        <v>595</v>
      </c>
      <c r="P32" s="122">
        <v>1661</v>
      </c>
      <c r="Q32" s="122">
        <v>8143</v>
      </c>
      <c r="R32" s="122">
        <v>58002</v>
      </c>
      <c r="S32" s="122">
        <v>1187</v>
      </c>
      <c r="T32" s="122">
        <v>6945</v>
      </c>
      <c r="U32" s="122">
        <v>2250</v>
      </c>
      <c r="V32" s="122">
        <v>781</v>
      </c>
      <c r="W32" s="122">
        <v>2803</v>
      </c>
      <c r="X32" s="122">
        <v>1324</v>
      </c>
      <c r="Y32" s="122">
        <v>7249</v>
      </c>
      <c r="Z32" s="122">
        <v>1491</v>
      </c>
      <c r="AA32" s="122">
        <v>1939</v>
      </c>
      <c r="AB32" s="122">
        <v>1730</v>
      </c>
      <c r="AC32" s="122">
        <v>772</v>
      </c>
      <c r="AD32" s="122">
        <v>1371</v>
      </c>
      <c r="AE32" s="132">
        <v>5935</v>
      </c>
      <c r="AF32" s="122">
        <v>2552</v>
      </c>
      <c r="AG32" s="143" t="s">
        <v>227</v>
      </c>
      <c r="AH32" s="37"/>
    </row>
    <row r="33" spans="1:34" ht="15">
      <c r="A33" s="373"/>
      <c r="B33" s="44" t="s">
        <v>90</v>
      </c>
      <c r="C33" s="366"/>
      <c r="D33" s="46">
        <f>AVERAGE(E33:AF33)</f>
        <v>0.8079082018844133</v>
      </c>
      <c r="E33" s="111">
        <v>0.29817571817991195</v>
      </c>
      <c r="F33" s="111">
        <v>0.8110749185667753</v>
      </c>
      <c r="G33" s="111">
        <v>0.9752808988764045</v>
      </c>
      <c r="H33" s="111">
        <v>0.7999783409140134</v>
      </c>
      <c r="I33" s="111">
        <v>0.75</v>
      </c>
      <c r="J33" s="111">
        <v>0.9694922641098278</v>
      </c>
      <c r="K33" s="111">
        <v>0.6999121265377856</v>
      </c>
      <c r="L33" s="111">
        <v>0.4314002828854314</v>
      </c>
      <c r="M33" s="111">
        <v>0.6630380999505195</v>
      </c>
      <c r="N33" s="111">
        <v>0.8999069382690518</v>
      </c>
      <c r="O33" s="111">
        <v>0.9056316590563166</v>
      </c>
      <c r="P33" s="111">
        <v>0.9394796380090498</v>
      </c>
      <c r="Q33" s="111">
        <v>0.729986553115195</v>
      </c>
      <c r="R33" s="111">
        <v>0.9499959053312587</v>
      </c>
      <c r="S33" s="111">
        <v>0.7998652291105122</v>
      </c>
      <c r="T33" s="111">
        <v>0.8398839037368485</v>
      </c>
      <c r="U33" s="111">
        <v>0.9497678345293372</v>
      </c>
      <c r="V33" s="111">
        <v>0.8697104677060133</v>
      </c>
      <c r="W33" s="111">
        <v>0.8998394863563403</v>
      </c>
      <c r="X33" s="111">
        <v>0.96996336996337</v>
      </c>
      <c r="Y33" s="111">
        <v>0.6999806875241406</v>
      </c>
      <c r="Z33" s="111">
        <v>0.799892703862661</v>
      </c>
      <c r="AA33" s="111">
        <v>0.6001238006809038</v>
      </c>
      <c r="AB33" s="111">
        <v>0.9697309417040358</v>
      </c>
      <c r="AC33" s="111">
        <v>0.699909338168631</v>
      </c>
      <c r="AD33" s="111">
        <v>0.9294915254237288</v>
      </c>
      <c r="AE33" s="133">
        <v>0.8299538526080269</v>
      </c>
      <c r="AF33" s="111">
        <v>0.939963167587477</v>
      </c>
      <c r="AG33" s="143" t="s">
        <v>227</v>
      </c>
      <c r="AH33" s="37"/>
    </row>
    <row r="34" spans="1:34" ht="15">
      <c r="A34" s="373"/>
      <c r="B34" s="44" t="s">
        <v>93</v>
      </c>
      <c r="C34" s="366"/>
      <c r="D34" s="46">
        <f>AVERAGE(E34:AF34)</f>
        <v>0.29707407407407405</v>
      </c>
      <c r="E34" s="115">
        <v>0.28</v>
      </c>
      <c r="F34" s="115">
        <v>0.463</v>
      </c>
      <c r="G34" s="115">
        <v>0.552</v>
      </c>
      <c r="H34" s="115">
        <v>0</v>
      </c>
      <c r="I34" s="115">
        <v>0.64</v>
      </c>
      <c r="J34" s="115">
        <v>0.447</v>
      </c>
      <c r="K34" s="115">
        <v>0</v>
      </c>
      <c r="L34" s="115">
        <v>0.407</v>
      </c>
      <c r="M34" s="115">
        <v>0.614</v>
      </c>
      <c r="N34" s="115">
        <v>0.084</v>
      </c>
      <c r="O34" s="115">
        <v>0.552</v>
      </c>
      <c r="P34" s="115">
        <v>0.552</v>
      </c>
      <c r="Q34" s="115">
        <v>0.409</v>
      </c>
      <c r="R34" s="115">
        <v>0.333</v>
      </c>
      <c r="S34" s="115">
        <v>0.794</v>
      </c>
      <c r="T34" s="115">
        <v>0</v>
      </c>
      <c r="U34" s="115">
        <v>0.186</v>
      </c>
      <c r="V34" s="115">
        <v>0.087</v>
      </c>
      <c r="W34" s="115">
        <v>0.044</v>
      </c>
      <c r="X34" s="115">
        <v>0.552</v>
      </c>
      <c r="Y34" s="115">
        <v>0</v>
      </c>
      <c r="Z34" s="115"/>
      <c r="AA34" s="115">
        <v>0</v>
      </c>
      <c r="AB34" s="115">
        <v>0.689</v>
      </c>
      <c r="AC34" s="115">
        <v>0</v>
      </c>
      <c r="AD34" s="115">
        <v>0.174</v>
      </c>
      <c r="AE34" s="135">
        <v>0.075</v>
      </c>
      <c r="AF34" s="115">
        <v>0.087</v>
      </c>
      <c r="AG34" s="37" t="s">
        <v>229</v>
      </c>
      <c r="AH34" s="37"/>
    </row>
    <row r="35" spans="1:34" ht="30">
      <c r="A35" s="373"/>
      <c r="B35" s="44" t="s">
        <v>95</v>
      </c>
      <c r="C35" s="366"/>
      <c r="D35" s="116">
        <f>+AVERAGE(E35:AF35)</f>
        <v>5.321428571428571</v>
      </c>
      <c r="E35" s="113">
        <v>7</v>
      </c>
      <c r="F35" s="113">
        <v>7</v>
      </c>
      <c r="G35" s="113">
        <v>7</v>
      </c>
      <c r="H35" s="113">
        <v>7</v>
      </c>
      <c r="I35" s="113">
        <v>2</v>
      </c>
      <c r="J35" s="113">
        <v>7</v>
      </c>
      <c r="K35" s="113">
        <v>3</v>
      </c>
      <c r="L35" s="113">
        <v>6</v>
      </c>
      <c r="M35" s="113">
        <v>4</v>
      </c>
      <c r="N35" s="113">
        <v>7</v>
      </c>
      <c r="O35" s="113">
        <v>3</v>
      </c>
      <c r="P35" s="113">
        <v>3</v>
      </c>
      <c r="Q35" s="113">
        <v>7</v>
      </c>
      <c r="R35" s="113">
        <v>7</v>
      </c>
      <c r="S35" s="113">
        <v>3</v>
      </c>
      <c r="T35" s="113">
        <v>7</v>
      </c>
      <c r="U35" s="113">
        <v>3</v>
      </c>
      <c r="V35" s="113">
        <v>2</v>
      </c>
      <c r="W35" s="113">
        <v>7</v>
      </c>
      <c r="X35" s="113">
        <v>3</v>
      </c>
      <c r="Y35" s="113">
        <v>2</v>
      </c>
      <c r="Z35" s="113">
        <v>3</v>
      </c>
      <c r="AA35" s="113">
        <v>7</v>
      </c>
      <c r="AB35" s="113">
        <v>7</v>
      </c>
      <c r="AC35" s="113">
        <v>7</v>
      </c>
      <c r="AD35" s="113">
        <v>7</v>
      </c>
      <c r="AE35" s="134">
        <v>7</v>
      </c>
      <c r="AF35" s="113">
        <v>7</v>
      </c>
      <c r="AG35" s="143" t="s">
        <v>227</v>
      </c>
      <c r="AH35" s="47"/>
    </row>
    <row r="36" spans="1:34" ht="30">
      <c r="A36" s="373"/>
      <c r="B36" s="44" t="s">
        <v>94</v>
      </c>
      <c r="C36" s="365"/>
      <c r="D36" s="116">
        <f>+AVERAGE(E36:AF36)</f>
        <v>7.446428571428571</v>
      </c>
      <c r="E36" s="113">
        <v>2</v>
      </c>
      <c r="F36" s="113">
        <v>1.5</v>
      </c>
      <c r="G36" s="113">
        <v>3</v>
      </c>
      <c r="H36" s="113">
        <v>14</v>
      </c>
      <c r="I36" s="113">
        <v>18</v>
      </c>
      <c r="J36" s="113">
        <v>3</v>
      </c>
      <c r="K36" s="113">
        <v>6</v>
      </c>
      <c r="L36" s="113">
        <v>1</v>
      </c>
      <c r="M36" s="113">
        <v>2</v>
      </c>
      <c r="N36" s="113">
        <v>4</v>
      </c>
      <c r="O36" s="113">
        <v>3</v>
      </c>
      <c r="P36" s="113">
        <v>3</v>
      </c>
      <c r="Q36" s="113">
        <v>8</v>
      </c>
      <c r="R36" s="113">
        <v>24</v>
      </c>
      <c r="S36" s="113">
        <v>1</v>
      </c>
      <c r="T36" s="113">
        <v>12</v>
      </c>
      <c r="U36" s="113">
        <v>4</v>
      </c>
      <c r="V36" s="113">
        <v>4</v>
      </c>
      <c r="W36" s="113">
        <v>19</v>
      </c>
      <c r="X36" s="113">
        <v>3</v>
      </c>
      <c r="Y36" s="113">
        <v>4</v>
      </c>
      <c r="Z36" s="113">
        <v>3</v>
      </c>
      <c r="AA36" s="113">
        <v>18</v>
      </c>
      <c r="AB36" s="113">
        <v>8</v>
      </c>
      <c r="AC36" s="113">
        <v>12</v>
      </c>
      <c r="AD36" s="113">
        <v>8</v>
      </c>
      <c r="AE36" s="134">
        <v>5</v>
      </c>
      <c r="AF36" s="113">
        <v>15</v>
      </c>
      <c r="AG36" s="145" t="s">
        <v>255</v>
      </c>
      <c r="AH36" s="117"/>
    </row>
    <row r="37" spans="1:34" ht="30">
      <c r="A37" s="373"/>
      <c r="B37" s="43" t="s">
        <v>89</v>
      </c>
      <c r="C37" s="362">
        <v>2009</v>
      </c>
      <c r="D37" s="45">
        <f>SUM(E37:AF37)</f>
        <v>142372.78463333333</v>
      </c>
      <c r="E37" s="106">
        <v>2011.0025833333332</v>
      </c>
      <c r="F37" s="106">
        <v>1304.664083333333</v>
      </c>
      <c r="G37" s="106">
        <v>885.4521666666666</v>
      </c>
      <c r="H37" s="106">
        <v>7810.289666666666</v>
      </c>
      <c r="I37" s="106">
        <v>509.936</v>
      </c>
      <c r="J37" s="122">
        <v>4516.523316666666</v>
      </c>
      <c r="K37" s="122">
        <v>3541.9439999999995</v>
      </c>
      <c r="L37" s="122">
        <v>421.66483333333326</v>
      </c>
      <c r="M37" s="122">
        <v>1397.3166666666664</v>
      </c>
      <c r="N37" s="122">
        <v>8997.450583333331</v>
      </c>
      <c r="O37" s="122">
        <v>617.4583333333333</v>
      </c>
      <c r="P37" s="122">
        <v>1698.189733333333</v>
      </c>
      <c r="Q37" s="122">
        <v>8540.548333333332</v>
      </c>
      <c r="R37" s="122">
        <v>59491.82283333333</v>
      </c>
      <c r="S37" s="122">
        <v>1223.7516666666666</v>
      </c>
      <c r="T37" s="122">
        <v>7218.341666666666</v>
      </c>
      <c r="U37" s="122">
        <v>2293.8999999999996</v>
      </c>
      <c r="V37" s="122">
        <v>813.015</v>
      </c>
      <c r="W37" s="122">
        <v>2875.495</v>
      </c>
      <c r="X37" s="122">
        <v>1357.7316666666666</v>
      </c>
      <c r="Y37" s="122">
        <v>8058.558666666665</v>
      </c>
      <c r="Z37" s="122">
        <v>1576.4979999999998</v>
      </c>
      <c r="AA37" s="122">
        <v>2295.8961666666664</v>
      </c>
      <c r="AB37" s="122">
        <v>1762.1482666666664</v>
      </c>
      <c r="AC37" s="122">
        <v>858.2501666666665</v>
      </c>
      <c r="AD37" s="122">
        <v>1401.7995833333332</v>
      </c>
      <c r="AE37" s="132">
        <v>6266.078816666666</v>
      </c>
      <c r="AF37" s="122">
        <v>2627.056833333333</v>
      </c>
      <c r="AG37" s="143" t="s">
        <v>227</v>
      </c>
      <c r="AH37" s="37"/>
    </row>
    <row r="38" spans="1:34" ht="15">
      <c r="A38" s="373"/>
      <c r="B38" s="43" t="s">
        <v>90</v>
      </c>
      <c r="C38" s="367"/>
      <c r="D38" s="46">
        <f>AVERAGE(E38:AF38)</f>
        <v>0.8419695169823153</v>
      </c>
      <c r="E38" s="111">
        <v>0.41545047878660796</v>
      </c>
      <c r="F38" s="111">
        <v>0.8373832790445168</v>
      </c>
      <c r="G38" s="111">
        <v>0.980187265917603</v>
      </c>
      <c r="H38" s="111">
        <v>0.8333188939426757</v>
      </c>
      <c r="I38" s="111">
        <v>0.8</v>
      </c>
      <c r="J38" s="111">
        <v>0.9696615094065519</v>
      </c>
      <c r="K38" s="111">
        <v>0.7666080843585237</v>
      </c>
      <c r="L38" s="111">
        <v>0.5876001885902876</v>
      </c>
      <c r="M38" s="111">
        <v>0.6811809335312552</v>
      </c>
      <c r="N38" s="111">
        <v>0.9166046255127012</v>
      </c>
      <c r="O38" s="111">
        <v>0.9259259259259259</v>
      </c>
      <c r="P38" s="111">
        <v>0.9463197586726998</v>
      </c>
      <c r="Q38" s="111">
        <v>0.7543104736291648</v>
      </c>
      <c r="R38" s="111">
        <v>0.9599972702208391</v>
      </c>
      <c r="S38" s="111">
        <v>0.8124438454627134</v>
      </c>
      <c r="T38" s="111">
        <v>0.8600395049784335</v>
      </c>
      <c r="U38" s="111">
        <v>0.9539890249050231</v>
      </c>
      <c r="V38" s="111">
        <v>0.8919821826280624</v>
      </c>
      <c r="W38" s="111">
        <v>0.909470304975923</v>
      </c>
      <c r="X38" s="111">
        <v>0.9799755799755799</v>
      </c>
      <c r="Y38" s="111">
        <v>0.7666537916827604</v>
      </c>
      <c r="Z38" s="111">
        <v>0.8332618025751073</v>
      </c>
      <c r="AA38" s="111">
        <v>0.7000825337872691</v>
      </c>
      <c r="AB38" s="111">
        <v>0.9731539611360239</v>
      </c>
      <c r="AC38" s="111">
        <v>0.766606225445754</v>
      </c>
      <c r="AD38" s="111">
        <v>0.9363276836158193</v>
      </c>
      <c r="AE38" s="133">
        <v>0.8633025684053512</v>
      </c>
      <c r="AF38" s="111">
        <v>0.9533087783916513</v>
      </c>
      <c r="AG38" s="143" t="s">
        <v>227</v>
      </c>
      <c r="AH38" s="37"/>
    </row>
    <row r="39" spans="1:34" ht="15">
      <c r="A39" s="373"/>
      <c r="B39" s="43" t="s">
        <v>93</v>
      </c>
      <c r="C39" s="367"/>
      <c r="D39" s="46">
        <f>AVERAGE(E39:AF39)</f>
        <v>0.28118518518518526</v>
      </c>
      <c r="E39" s="115">
        <v>0.331</v>
      </c>
      <c r="F39" s="115">
        <v>0.477</v>
      </c>
      <c r="G39" s="115">
        <v>0.301</v>
      </c>
      <c r="H39" s="115">
        <v>0</v>
      </c>
      <c r="I39" s="115">
        <v>0.673</v>
      </c>
      <c r="J39" s="115">
        <v>0.54</v>
      </c>
      <c r="K39" s="115">
        <v>0.004</v>
      </c>
      <c r="L39" s="115">
        <v>0.232</v>
      </c>
      <c r="M39" s="115">
        <v>0.551</v>
      </c>
      <c r="N39" s="115">
        <v>0.221</v>
      </c>
      <c r="O39" s="115">
        <v>0.55</v>
      </c>
      <c r="P39" s="115">
        <v>0.596</v>
      </c>
      <c r="Q39" s="115">
        <v>0.037</v>
      </c>
      <c r="R39" s="115">
        <v>0.011</v>
      </c>
      <c r="S39" s="115">
        <v>0.617</v>
      </c>
      <c r="T39" s="115">
        <v>0.093</v>
      </c>
      <c r="U39" s="115">
        <v>0.309</v>
      </c>
      <c r="V39" s="115">
        <v>0.302</v>
      </c>
      <c r="W39" s="115">
        <v>0.126</v>
      </c>
      <c r="X39" s="115">
        <v>0.578</v>
      </c>
      <c r="Y39" s="115">
        <v>0.023</v>
      </c>
      <c r="Z39" s="115"/>
      <c r="AA39" s="115">
        <v>0.149</v>
      </c>
      <c r="AB39" s="115">
        <v>0.465</v>
      </c>
      <c r="AC39" s="115">
        <v>0</v>
      </c>
      <c r="AD39" s="115">
        <v>0.211</v>
      </c>
      <c r="AE39" s="135">
        <v>0.114</v>
      </c>
      <c r="AF39" s="115">
        <v>0.081</v>
      </c>
      <c r="AG39" s="37" t="s">
        <v>229</v>
      </c>
      <c r="AH39" s="37"/>
    </row>
    <row r="40" spans="1:34" ht="30">
      <c r="A40" s="373"/>
      <c r="B40" s="43" t="s">
        <v>95</v>
      </c>
      <c r="C40" s="367"/>
      <c r="D40" s="48">
        <f>AVERAGE(E40:AF40)</f>
        <v>6.285714285714286</v>
      </c>
      <c r="E40" s="113">
        <v>7</v>
      </c>
      <c r="F40" s="113">
        <v>7</v>
      </c>
      <c r="G40" s="113">
        <v>7</v>
      </c>
      <c r="H40" s="113">
        <v>7</v>
      </c>
      <c r="I40" s="113">
        <v>7</v>
      </c>
      <c r="J40" s="113">
        <v>7</v>
      </c>
      <c r="K40" s="113">
        <v>7</v>
      </c>
      <c r="L40" s="113">
        <v>7</v>
      </c>
      <c r="M40" s="113">
        <v>4</v>
      </c>
      <c r="N40" s="113">
        <v>7</v>
      </c>
      <c r="O40" s="113">
        <v>7</v>
      </c>
      <c r="P40" s="113">
        <v>7</v>
      </c>
      <c r="Q40" s="113">
        <v>7</v>
      </c>
      <c r="R40" s="113">
        <v>7</v>
      </c>
      <c r="S40" s="113">
        <v>3</v>
      </c>
      <c r="T40" s="113">
        <v>7</v>
      </c>
      <c r="U40" s="113">
        <v>3</v>
      </c>
      <c r="V40" s="113">
        <v>2</v>
      </c>
      <c r="W40" s="113">
        <v>7</v>
      </c>
      <c r="X40" s="113">
        <v>7</v>
      </c>
      <c r="Y40" s="113">
        <v>7</v>
      </c>
      <c r="Z40" s="113">
        <v>3</v>
      </c>
      <c r="AA40" s="113">
        <v>7</v>
      </c>
      <c r="AB40" s="113">
        <v>7</v>
      </c>
      <c r="AC40" s="113">
        <v>7</v>
      </c>
      <c r="AD40" s="113">
        <v>7</v>
      </c>
      <c r="AE40" s="134">
        <v>7</v>
      </c>
      <c r="AF40" s="113">
        <v>7</v>
      </c>
      <c r="AG40" s="143" t="s">
        <v>227</v>
      </c>
      <c r="AH40" s="37"/>
    </row>
    <row r="41" spans="1:34" ht="30">
      <c r="A41" s="373"/>
      <c r="B41" s="43" t="s">
        <v>94</v>
      </c>
      <c r="C41" s="363"/>
      <c r="D41" s="48">
        <f>AVERAGE(E41:AF41)</f>
        <v>9.428571428571429</v>
      </c>
      <c r="E41" s="118">
        <v>4</v>
      </c>
      <c r="F41" s="118">
        <v>4</v>
      </c>
      <c r="G41" s="118">
        <v>3</v>
      </c>
      <c r="H41" s="118">
        <v>24</v>
      </c>
      <c r="I41" s="118">
        <v>4</v>
      </c>
      <c r="J41" s="124">
        <v>5</v>
      </c>
      <c r="K41" s="124">
        <v>6</v>
      </c>
      <c r="L41" s="124">
        <v>8</v>
      </c>
      <c r="M41" s="124">
        <v>3</v>
      </c>
      <c r="N41" s="124">
        <v>18</v>
      </c>
      <c r="O41" s="124">
        <v>6</v>
      </c>
      <c r="P41" s="124">
        <v>10</v>
      </c>
      <c r="Q41" s="124">
        <v>8</v>
      </c>
      <c r="R41" s="124">
        <v>24</v>
      </c>
      <c r="S41" s="124">
        <v>3</v>
      </c>
      <c r="T41" s="124">
        <v>12</v>
      </c>
      <c r="U41" s="124">
        <v>6</v>
      </c>
      <c r="V41" s="124">
        <v>4</v>
      </c>
      <c r="W41" s="124">
        <v>19</v>
      </c>
      <c r="X41" s="124">
        <v>10</v>
      </c>
      <c r="Y41" s="124">
        <v>6</v>
      </c>
      <c r="Z41" s="124">
        <v>4</v>
      </c>
      <c r="AA41" s="124">
        <v>18</v>
      </c>
      <c r="AB41" s="124">
        <v>8</v>
      </c>
      <c r="AC41" s="124">
        <v>16</v>
      </c>
      <c r="AD41" s="124">
        <v>9</v>
      </c>
      <c r="AE41" s="136">
        <v>7</v>
      </c>
      <c r="AF41" s="124">
        <v>15</v>
      </c>
      <c r="AG41" s="145" t="s">
        <v>255</v>
      </c>
      <c r="AH41" s="37"/>
    </row>
    <row r="42" spans="1:34" ht="30">
      <c r="A42" s="373"/>
      <c r="B42" s="44" t="s">
        <v>89</v>
      </c>
      <c r="C42" s="364">
        <v>2010</v>
      </c>
      <c r="D42" s="45">
        <f>SUM(E42:AF42)</f>
        <v>148796.94895566665</v>
      </c>
      <c r="E42" s="45">
        <v>2617.355294166666</v>
      </c>
      <c r="F42" s="45">
        <v>1365.8379641666663</v>
      </c>
      <c r="G42" s="45">
        <v>903.2325983333333</v>
      </c>
      <c r="H42" s="45">
        <v>8244.615948333334</v>
      </c>
      <c r="I42" s="45">
        <v>549.934105</v>
      </c>
      <c r="J42" s="45">
        <v>4585.071307833333</v>
      </c>
      <c r="K42" s="45">
        <v>3907.849469999999</v>
      </c>
      <c r="L42" s="45">
        <v>541.7609866666667</v>
      </c>
      <c r="M42" s="45">
        <v>1456.0513333333333</v>
      </c>
      <c r="N42" s="45">
        <v>9298.776509166666</v>
      </c>
      <c r="O42" s="45">
        <v>640.4565416666666</v>
      </c>
      <c r="P42" s="45">
        <v>1736.1214336666662</v>
      </c>
      <c r="Q42" s="45">
        <v>8948.190941666666</v>
      </c>
      <c r="R42" s="45">
        <v>61013.28990166666</v>
      </c>
      <c r="S42" s="45">
        <v>1261.3388083333332</v>
      </c>
      <c r="T42" s="45">
        <v>7498.320958333333</v>
      </c>
      <c r="U42" s="45">
        <v>2338.6107499999994</v>
      </c>
      <c r="V42" s="45">
        <v>845.814725</v>
      </c>
      <c r="W42" s="45">
        <v>2949.534175</v>
      </c>
      <c r="X42" s="45">
        <v>1392.1773833333332</v>
      </c>
      <c r="Y42" s="45">
        <v>8890.773068333332</v>
      </c>
      <c r="Z42" s="45">
        <v>1664.2254649999998</v>
      </c>
      <c r="AA42" s="45">
        <v>2663.062943333333</v>
      </c>
      <c r="AB42" s="45">
        <v>1794.8717313333332</v>
      </c>
      <c r="AC42" s="45">
        <v>946.9141383333332</v>
      </c>
      <c r="AD42" s="45">
        <v>1433.2146791666664</v>
      </c>
      <c r="AE42" s="137">
        <v>6605.754622833333</v>
      </c>
      <c r="AF42" s="45">
        <v>2703.7911716666663</v>
      </c>
      <c r="AG42" s="143" t="s">
        <v>227</v>
      </c>
      <c r="AH42" s="37"/>
    </row>
    <row r="43" spans="1:34" ht="15">
      <c r="A43" s="373"/>
      <c r="B43" s="44" t="s">
        <v>90</v>
      </c>
      <c r="C43" s="366"/>
      <c r="D43" s="46">
        <f>AVERAGE(E43:AF43)</f>
        <v>0.876030832080217</v>
      </c>
      <c r="E43" s="49">
        <v>0.532725239393304</v>
      </c>
      <c r="F43" s="49">
        <v>0.8636916395222584</v>
      </c>
      <c r="G43" s="49">
        <v>0.9850936329588015</v>
      </c>
      <c r="H43" s="49">
        <v>0.8666594469713379</v>
      </c>
      <c r="I43" s="49">
        <v>0.8500000000000001</v>
      </c>
      <c r="J43" s="49">
        <v>0.9698307547032758</v>
      </c>
      <c r="K43" s="49">
        <v>0.8333040421792618</v>
      </c>
      <c r="L43" s="49">
        <v>0.7438000942951438</v>
      </c>
      <c r="M43" s="49">
        <v>0.6993237671119908</v>
      </c>
      <c r="N43" s="49">
        <v>0.9333023127563506</v>
      </c>
      <c r="O43" s="49">
        <v>0.9462201927955353</v>
      </c>
      <c r="P43" s="49">
        <v>0.9531598793363498</v>
      </c>
      <c r="Q43" s="49">
        <v>0.7786343941431346</v>
      </c>
      <c r="R43" s="49">
        <v>0.9699986351104196</v>
      </c>
      <c r="S43" s="49">
        <v>0.8250224618149147</v>
      </c>
      <c r="T43" s="49">
        <v>0.8801951062200185</v>
      </c>
      <c r="U43" s="49">
        <v>0.958210215280709</v>
      </c>
      <c r="V43" s="49">
        <v>0.9142538975501114</v>
      </c>
      <c r="W43" s="49">
        <v>0.9191011235955057</v>
      </c>
      <c r="X43" s="49">
        <v>0.9899877899877899</v>
      </c>
      <c r="Y43" s="49">
        <v>0.8333268958413802</v>
      </c>
      <c r="Z43" s="49">
        <v>0.8666309012875536</v>
      </c>
      <c r="AA43" s="49">
        <v>0.8000412668936345</v>
      </c>
      <c r="AB43" s="49">
        <v>0.976576980568012</v>
      </c>
      <c r="AC43" s="49">
        <v>0.8333031127228769</v>
      </c>
      <c r="AD43" s="49">
        <v>0.9431638418079096</v>
      </c>
      <c r="AE43" s="138">
        <v>0.8966512842026756</v>
      </c>
      <c r="AF43" s="49">
        <v>0.9666543891958256</v>
      </c>
      <c r="AG43" s="143" t="s">
        <v>227</v>
      </c>
      <c r="AH43" s="37"/>
    </row>
    <row r="44" spans="1:34" ht="15">
      <c r="A44" s="373"/>
      <c r="B44" s="44" t="s">
        <v>93</v>
      </c>
      <c r="C44" s="366"/>
      <c r="D44" s="46">
        <f>AVERAGE(E44:AF44)</f>
        <v>0.29026428571428575</v>
      </c>
      <c r="E44" s="119">
        <v>0.296</v>
      </c>
      <c r="F44" s="119">
        <v>0.543</v>
      </c>
      <c r="G44" s="119">
        <v>0.726</v>
      </c>
      <c r="H44" s="119">
        <v>0.006</v>
      </c>
      <c r="I44" s="119">
        <v>0.671</v>
      </c>
      <c r="J44" s="125">
        <v>0.519</v>
      </c>
      <c r="K44" s="125">
        <v>0</v>
      </c>
      <c r="L44" s="125">
        <v>0.064</v>
      </c>
      <c r="M44" s="125">
        <v>0.329</v>
      </c>
      <c r="N44" s="125">
        <v>0.357</v>
      </c>
      <c r="O44" s="125">
        <v>0.622</v>
      </c>
      <c r="P44" s="125">
        <v>0.855</v>
      </c>
      <c r="Q44" s="125">
        <v>0.033</v>
      </c>
      <c r="R44" s="125">
        <v>0</v>
      </c>
      <c r="S44" s="125">
        <v>0.147</v>
      </c>
      <c r="T44" s="125">
        <v>0.108</v>
      </c>
      <c r="U44" s="125">
        <v>0.169</v>
      </c>
      <c r="V44" s="125">
        <v>0.134</v>
      </c>
      <c r="W44" s="125">
        <v>0.015</v>
      </c>
      <c r="X44" s="125">
        <v>0.075</v>
      </c>
      <c r="Y44" s="125">
        <v>0</v>
      </c>
      <c r="Z44" s="125">
        <v>0.726</v>
      </c>
      <c r="AA44" s="125">
        <v>0.453</v>
      </c>
      <c r="AB44" s="125">
        <v>0.737</v>
      </c>
      <c r="AC44" s="125">
        <v>0</v>
      </c>
      <c r="AD44" s="125">
        <v>0.2354</v>
      </c>
      <c r="AE44" s="139">
        <v>0.049</v>
      </c>
      <c r="AF44" s="125">
        <v>0.258</v>
      </c>
      <c r="AG44" s="37" t="s">
        <v>229</v>
      </c>
      <c r="AH44" s="37"/>
    </row>
    <row r="45" spans="1:34" ht="30">
      <c r="A45" s="373"/>
      <c r="B45" s="44" t="s">
        <v>95</v>
      </c>
      <c r="C45" s="366"/>
      <c r="D45" s="48">
        <f>AVERAGE(E45:AF45)</f>
        <v>6.321428571428571</v>
      </c>
      <c r="E45" s="118">
        <v>7</v>
      </c>
      <c r="F45" s="118">
        <v>7</v>
      </c>
      <c r="G45" s="118">
        <v>7</v>
      </c>
      <c r="H45" s="118">
        <v>7</v>
      </c>
      <c r="I45" s="118">
        <v>7</v>
      </c>
      <c r="J45" s="124">
        <v>7</v>
      </c>
      <c r="K45" s="124">
        <v>7</v>
      </c>
      <c r="L45" s="124">
        <v>7</v>
      </c>
      <c r="M45" s="124">
        <v>4</v>
      </c>
      <c r="N45" s="124">
        <v>7</v>
      </c>
      <c r="O45" s="124">
        <v>7</v>
      </c>
      <c r="P45" s="124">
        <v>7</v>
      </c>
      <c r="Q45" s="124">
        <v>7</v>
      </c>
      <c r="R45" s="124">
        <v>7</v>
      </c>
      <c r="S45" s="124">
        <v>3</v>
      </c>
      <c r="T45" s="124">
        <v>7</v>
      </c>
      <c r="U45" s="124">
        <v>3</v>
      </c>
      <c r="V45" s="124">
        <v>3</v>
      </c>
      <c r="W45" s="124">
        <v>7</v>
      </c>
      <c r="X45" s="124">
        <v>7</v>
      </c>
      <c r="Y45" s="124">
        <v>7</v>
      </c>
      <c r="Z45" s="124">
        <v>3</v>
      </c>
      <c r="AA45" s="124">
        <v>7</v>
      </c>
      <c r="AB45" s="124">
        <v>7</v>
      </c>
      <c r="AC45" s="124">
        <v>7</v>
      </c>
      <c r="AD45" s="124">
        <v>7</v>
      </c>
      <c r="AE45" s="136">
        <v>7</v>
      </c>
      <c r="AF45" s="124">
        <v>7</v>
      </c>
      <c r="AG45" s="143" t="s">
        <v>227</v>
      </c>
      <c r="AH45" s="37"/>
    </row>
    <row r="46" spans="1:34" ht="30">
      <c r="A46" s="374"/>
      <c r="B46" s="44" t="s">
        <v>94</v>
      </c>
      <c r="C46" s="365"/>
      <c r="D46" s="48">
        <f>AVERAGE(E46:AF46)</f>
        <v>10.5</v>
      </c>
      <c r="E46" s="118">
        <v>8</v>
      </c>
      <c r="F46" s="118">
        <v>7</v>
      </c>
      <c r="G46" s="118">
        <v>4</v>
      </c>
      <c r="H46" s="118">
        <v>24</v>
      </c>
      <c r="I46" s="118">
        <v>4</v>
      </c>
      <c r="J46" s="124">
        <v>7</v>
      </c>
      <c r="K46" s="124">
        <v>6</v>
      </c>
      <c r="L46" s="124">
        <v>10</v>
      </c>
      <c r="M46" s="124">
        <v>4</v>
      </c>
      <c r="N46" s="124">
        <v>21</v>
      </c>
      <c r="O46" s="124">
        <v>7</v>
      </c>
      <c r="P46" s="124">
        <v>13</v>
      </c>
      <c r="Q46" s="124">
        <v>8</v>
      </c>
      <c r="R46" s="124">
        <v>24</v>
      </c>
      <c r="S46" s="124">
        <v>4</v>
      </c>
      <c r="T46" s="124">
        <v>12</v>
      </c>
      <c r="U46" s="124">
        <v>7</v>
      </c>
      <c r="V46" s="124">
        <v>4</v>
      </c>
      <c r="W46" s="124">
        <v>19</v>
      </c>
      <c r="X46" s="124">
        <v>13</v>
      </c>
      <c r="Y46" s="124">
        <v>6</v>
      </c>
      <c r="Z46" s="124">
        <v>4</v>
      </c>
      <c r="AA46" s="124">
        <v>22</v>
      </c>
      <c r="AB46" s="124">
        <v>8</v>
      </c>
      <c r="AC46" s="124">
        <v>16</v>
      </c>
      <c r="AD46" s="124">
        <v>9</v>
      </c>
      <c r="AE46" s="136">
        <v>8</v>
      </c>
      <c r="AF46" s="124">
        <v>15</v>
      </c>
      <c r="AG46" s="145" t="s">
        <v>255</v>
      </c>
      <c r="AH46" s="37"/>
    </row>
    <row r="47" spans="1:34" ht="30">
      <c r="A47" s="359" t="s">
        <v>120</v>
      </c>
      <c r="B47" s="43" t="s">
        <v>91</v>
      </c>
      <c r="C47" s="362">
        <v>2005</v>
      </c>
      <c r="D47" s="112">
        <f>+SUM(E47:AF47)</f>
        <v>65420</v>
      </c>
      <c r="E47" s="106">
        <v>1330</v>
      </c>
      <c r="F47" s="106">
        <v>830</v>
      </c>
      <c r="G47" s="106">
        <v>43</v>
      </c>
      <c r="H47" s="106">
        <v>5209</v>
      </c>
      <c r="I47" s="106">
        <v>273</v>
      </c>
      <c r="J47" s="122">
        <v>3166</v>
      </c>
      <c r="K47" s="122">
        <v>1650</v>
      </c>
      <c r="L47" s="122">
        <v>0</v>
      </c>
      <c r="M47" s="122">
        <v>0</v>
      </c>
      <c r="N47" s="122">
        <v>5468</v>
      </c>
      <c r="O47" s="122">
        <v>139</v>
      </c>
      <c r="P47" s="122">
        <v>381</v>
      </c>
      <c r="Q47" s="122">
        <v>5227</v>
      </c>
      <c r="R47" s="122">
        <v>18802</v>
      </c>
      <c r="S47" s="122">
        <v>0</v>
      </c>
      <c r="T47" s="122">
        <v>6441</v>
      </c>
      <c r="U47" s="122">
        <v>910</v>
      </c>
      <c r="V47" s="122">
        <v>0</v>
      </c>
      <c r="W47" s="122">
        <v>1180</v>
      </c>
      <c r="X47" s="122">
        <v>710</v>
      </c>
      <c r="Y47" s="122">
        <v>7815</v>
      </c>
      <c r="Z47" s="122">
        <v>1113</v>
      </c>
      <c r="AA47" s="122">
        <v>1242</v>
      </c>
      <c r="AB47" s="122">
        <v>236</v>
      </c>
      <c r="AC47" s="122">
        <v>0</v>
      </c>
      <c r="AD47" s="122">
        <v>146</v>
      </c>
      <c r="AE47" s="132">
        <v>2737</v>
      </c>
      <c r="AF47" s="122">
        <v>372</v>
      </c>
      <c r="AG47" s="143" t="s">
        <v>228</v>
      </c>
      <c r="AH47" s="37"/>
    </row>
    <row r="48" spans="1:34" ht="15">
      <c r="A48" s="360"/>
      <c r="B48" s="43" t="s">
        <v>92</v>
      </c>
      <c r="C48" s="363"/>
      <c r="D48" s="120">
        <f>+AVERAGE(E48:AF48)</f>
        <v>0.35067496421761996</v>
      </c>
      <c r="E48" s="121">
        <v>0.30815569972196477</v>
      </c>
      <c r="F48" s="121">
        <v>0.5669398907103825</v>
      </c>
      <c r="G48" s="121">
        <v>0.06204906204906205</v>
      </c>
      <c r="H48" s="121">
        <v>0.530070214714562</v>
      </c>
      <c r="I48" s="121">
        <v>0.44462540716612375</v>
      </c>
      <c r="J48" s="126">
        <v>0.716289592760181</v>
      </c>
      <c r="K48" s="126">
        <v>0.3963487869325006</v>
      </c>
      <c r="L48" s="126">
        <v>0</v>
      </c>
      <c r="M48" s="126">
        <v>0</v>
      </c>
      <c r="N48" s="126">
        <v>0.5886532457745721</v>
      </c>
      <c r="O48" s="126">
        <v>0.24428822495606328</v>
      </c>
      <c r="P48" s="126">
        <v>0.22491145218417946</v>
      </c>
      <c r="Q48" s="126">
        <v>0.4954972035264006</v>
      </c>
      <c r="R48" s="126">
        <v>0.3095692834562698</v>
      </c>
      <c r="S48" s="126">
        <v>0</v>
      </c>
      <c r="T48" s="126">
        <v>0.7972521351652432</v>
      </c>
      <c r="U48" s="126">
        <v>0.44089147286821706</v>
      </c>
      <c r="V48" s="126">
        <v>0</v>
      </c>
      <c r="W48" s="126">
        <v>0.4555984555984556</v>
      </c>
      <c r="X48" s="126">
        <v>0.5350414468726451</v>
      </c>
      <c r="Y48" s="126">
        <v>0.8025261860751695</v>
      </c>
      <c r="Z48" s="126">
        <v>0.7265013054830287</v>
      </c>
      <c r="AA48" s="126">
        <v>0.40077444336882867</v>
      </c>
      <c r="AB48" s="126">
        <v>0.12486772486772486</v>
      </c>
      <c r="AC48" s="126">
        <v>0</v>
      </c>
      <c r="AD48" s="126">
        <v>0.10089841050449205</v>
      </c>
      <c r="AE48" s="140">
        <v>0.4073522845661557</v>
      </c>
      <c r="AF48" s="126">
        <v>0.13979706877113868</v>
      </c>
      <c r="AG48" s="143" t="s">
        <v>228</v>
      </c>
      <c r="AH48" s="37"/>
    </row>
    <row r="49" spans="1:34" ht="30">
      <c r="A49" s="360"/>
      <c r="B49" s="43" t="s">
        <v>91</v>
      </c>
      <c r="C49" s="364">
        <v>2006</v>
      </c>
      <c r="D49" s="114">
        <f>+SUM(E49:AF49)</f>
        <v>73998.80915</v>
      </c>
      <c r="E49" s="106">
        <v>1358.0294</v>
      </c>
      <c r="F49" s="106">
        <v>861.8568</v>
      </c>
      <c r="G49" s="106">
        <v>316.52775</v>
      </c>
      <c r="H49" s="106">
        <v>5485.922749999999</v>
      </c>
      <c r="I49" s="106">
        <v>311.60499999999996</v>
      </c>
      <c r="J49" s="122">
        <v>3230.1359999999995</v>
      </c>
      <c r="K49" s="122">
        <v>1690.1779999999999</v>
      </c>
      <c r="L49" s="122">
        <v>0</v>
      </c>
      <c r="M49" s="122">
        <v>0</v>
      </c>
      <c r="N49" s="122">
        <v>5657.000999999998</v>
      </c>
      <c r="O49" s="122">
        <v>144.38375000000002</v>
      </c>
      <c r="P49" s="122">
        <v>773.7344999999999</v>
      </c>
      <c r="Q49" s="122">
        <v>5353.617499999999</v>
      </c>
      <c r="R49" s="122">
        <v>24630.620000000003</v>
      </c>
      <c r="S49" s="122">
        <v>0</v>
      </c>
      <c r="T49" s="122">
        <v>6560.148000000001</v>
      </c>
      <c r="U49" s="122">
        <v>942.7319999999999</v>
      </c>
      <c r="V49" s="122">
        <v>0</v>
      </c>
      <c r="W49" s="122">
        <v>1209.271</v>
      </c>
      <c r="X49" s="122">
        <v>808.1429999999999</v>
      </c>
      <c r="Y49" s="122">
        <v>8203.7781</v>
      </c>
      <c r="Z49" s="122">
        <v>1166.2349999999994</v>
      </c>
      <c r="AA49" s="122">
        <v>1415.46825</v>
      </c>
      <c r="AB49" s="122">
        <v>249.38550000000004</v>
      </c>
      <c r="AC49" s="122">
        <v>0</v>
      </c>
      <c r="AD49" s="122">
        <v>293.741</v>
      </c>
      <c r="AE49" s="132">
        <v>2796.1118499999993</v>
      </c>
      <c r="AF49" s="122">
        <v>540.1830000000001</v>
      </c>
      <c r="AG49" s="145" t="s">
        <v>255</v>
      </c>
      <c r="AH49" s="37"/>
    </row>
    <row r="50" spans="1:34" ht="15">
      <c r="A50" s="360"/>
      <c r="B50" s="43" t="s">
        <v>92</v>
      </c>
      <c r="C50" s="365"/>
      <c r="D50" s="121">
        <f>+AVERAGE(E50:AF50)</f>
        <v>0.3924836650713481</v>
      </c>
      <c r="E50" s="121">
        <v>0.31</v>
      </c>
      <c r="F50" s="121">
        <v>0.5800000000000001</v>
      </c>
      <c r="G50" s="121">
        <v>0.45000000000000007</v>
      </c>
      <c r="H50" s="121">
        <v>0.5499999999999999</v>
      </c>
      <c r="I50" s="121">
        <v>0.5</v>
      </c>
      <c r="J50" s="126">
        <v>0.72</v>
      </c>
      <c r="K50" s="126">
        <v>0.4</v>
      </c>
      <c r="L50" s="126">
        <v>0</v>
      </c>
      <c r="M50" s="126">
        <v>0</v>
      </c>
      <c r="N50" s="126">
        <v>0.5999999999999999</v>
      </c>
      <c r="O50" s="126">
        <v>0.25000000000000006</v>
      </c>
      <c r="P50" s="126">
        <v>0.45</v>
      </c>
      <c r="Q50" s="126">
        <v>0.5</v>
      </c>
      <c r="R50" s="126">
        <v>0.39954262199774726</v>
      </c>
      <c r="S50" s="126">
        <v>0</v>
      </c>
      <c r="T50" s="126">
        <v>0.8000000000000002</v>
      </c>
      <c r="U50" s="126">
        <v>0.45</v>
      </c>
      <c r="V50" s="126">
        <v>0</v>
      </c>
      <c r="W50" s="126">
        <v>0.46</v>
      </c>
      <c r="X50" s="126">
        <v>0.6</v>
      </c>
      <c r="Y50" s="126">
        <v>0.83</v>
      </c>
      <c r="Z50" s="126">
        <v>0.7499999999999998</v>
      </c>
      <c r="AA50" s="126">
        <v>0.45</v>
      </c>
      <c r="AB50" s="126">
        <v>0.13000000000000003</v>
      </c>
      <c r="AC50" s="126">
        <v>0</v>
      </c>
      <c r="AD50" s="126">
        <v>0.2</v>
      </c>
      <c r="AE50" s="140">
        <v>0.41</v>
      </c>
      <c r="AF50" s="126">
        <v>0.20000000000000004</v>
      </c>
      <c r="AG50" s="145" t="s">
        <v>255</v>
      </c>
      <c r="AH50" s="37"/>
    </row>
    <row r="51" spans="1:34" ht="30">
      <c r="A51" s="360"/>
      <c r="B51" s="43" t="s">
        <v>91</v>
      </c>
      <c r="C51" s="362">
        <v>2007</v>
      </c>
      <c r="D51" s="114">
        <f>+SUM(E51:AF51)</f>
        <v>76778.78494649999</v>
      </c>
      <c r="E51" s="106">
        <v>1378.3998409999997</v>
      </c>
      <c r="F51" s="106">
        <v>889.867146</v>
      </c>
      <c r="G51" s="106">
        <v>342.69404399999985</v>
      </c>
      <c r="H51" s="106">
        <v>5770.692012750004</v>
      </c>
      <c r="I51" s="106">
        <v>379.5348899999999</v>
      </c>
      <c r="J51" s="122">
        <v>3278.5880400000005</v>
      </c>
      <c r="K51" s="122">
        <v>1715.5306699999999</v>
      </c>
      <c r="L51" s="122">
        <v>0</v>
      </c>
      <c r="M51" s="122">
        <v>0</v>
      </c>
      <c r="N51" s="122">
        <v>6124.646415999998</v>
      </c>
      <c r="O51" s="122">
        <v>152.4114864999999</v>
      </c>
      <c r="P51" s="122">
        <v>785.3405174999999</v>
      </c>
      <c r="Q51" s="122">
        <v>5433.9217625</v>
      </c>
      <c r="R51" s="122">
        <v>25028.69824</v>
      </c>
      <c r="S51" s="122">
        <v>0</v>
      </c>
      <c r="T51" s="122">
        <v>6658.550219999998</v>
      </c>
      <c r="U51" s="122">
        <v>956.87298</v>
      </c>
      <c r="V51" s="122">
        <v>0</v>
      </c>
      <c r="W51" s="122">
        <v>1227.410065</v>
      </c>
      <c r="X51" s="122">
        <v>1025.3314312499997</v>
      </c>
      <c r="Y51" s="122">
        <v>8427.158081999996</v>
      </c>
      <c r="Z51" s="122">
        <v>1215.294619</v>
      </c>
      <c r="AA51" s="122">
        <v>1628.26031025</v>
      </c>
      <c r="AB51" s="122">
        <v>251.87935500000003</v>
      </c>
      <c r="AC51" s="122">
        <v>0</v>
      </c>
      <c r="AD51" s="122">
        <v>447.22067249999986</v>
      </c>
      <c r="AE51" s="132">
        <v>2838.053527749999</v>
      </c>
      <c r="AF51" s="122">
        <v>822.4286175</v>
      </c>
      <c r="AG51" s="145" t="s">
        <v>255</v>
      </c>
      <c r="AH51" s="37"/>
    </row>
    <row r="52" spans="1:34" ht="15">
      <c r="A52" s="360"/>
      <c r="B52" s="43" t="s">
        <v>92</v>
      </c>
      <c r="C52" s="363"/>
      <c r="D52" s="121">
        <f>+AVERAGE(E52:AF52)</f>
        <v>0.41571428571428576</v>
      </c>
      <c r="E52" s="121">
        <v>0.31</v>
      </c>
      <c r="F52" s="121">
        <v>0.5900000000000001</v>
      </c>
      <c r="G52" s="121">
        <v>0.47999999999999987</v>
      </c>
      <c r="H52" s="121">
        <v>0.5700000000000004</v>
      </c>
      <c r="I52" s="121">
        <v>0.5999999999999999</v>
      </c>
      <c r="J52" s="126">
        <v>0.7200000000000001</v>
      </c>
      <c r="K52" s="126">
        <v>0.4</v>
      </c>
      <c r="L52" s="126">
        <v>0</v>
      </c>
      <c r="M52" s="126">
        <v>0</v>
      </c>
      <c r="N52" s="126">
        <v>0.6399999999999999</v>
      </c>
      <c r="O52" s="126">
        <v>0.2599999999999999</v>
      </c>
      <c r="P52" s="126">
        <v>0.45</v>
      </c>
      <c r="Q52" s="126">
        <v>0.5</v>
      </c>
      <c r="R52" s="126">
        <v>0.4000000000000001</v>
      </c>
      <c r="S52" s="126">
        <v>0</v>
      </c>
      <c r="T52" s="126">
        <v>0.7999999999999999</v>
      </c>
      <c r="U52" s="126">
        <v>0.45</v>
      </c>
      <c r="V52" s="126">
        <v>0</v>
      </c>
      <c r="W52" s="126">
        <v>0.46</v>
      </c>
      <c r="X52" s="126">
        <v>0.7499999999999999</v>
      </c>
      <c r="Y52" s="126">
        <v>0.8399999999999997</v>
      </c>
      <c r="Z52" s="126">
        <v>0.77</v>
      </c>
      <c r="AA52" s="126">
        <v>0.51</v>
      </c>
      <c r="AB52" s="126">
        <v>0.13</v>
      </c>
      <c r="AC52" s="126">
        <v>0</v>
      </c>
      <c r="AD52" s="126">
        <v>0.3</v>
      </c>
      <c r="AE52" s="140">
        <v>0.4099999999999999</v>
      </c>
      <c r="AF52" s="126">
        <v>0.3</v>
      </c>
      <c r="AG52" s="145" t="s">
        <v>255</v>
      </c>
      <c r="AH52" s="37"/>
    </row>
    <row r="53" spans="1:34" ht="30">
      <c r="A53" s="360"/>
      <c r="B53" s="44" t="s">
        <v>91</v>
      </c>
      <c r="C53" s="364">
        <v>2008</v>
      </c>
      <c r="D53" s="45">
        <f>SUM(E53:AF53)</f>
        <v>78886</v>
      </c>
      <c r="E53" s="106">
        <v>1478</v>
      </c>
      <c r="F53" s="106">
        <v>905</v>
      </c>
      <c r="G53" s="106">
        <v>445</v>
      </c>
      <c r="H53" s="106">
        <v>5355</v>
      </c>
      <c r="I53" s="106">
        <v>408</v>
      </c>
      <c r="J53" s="122">
        <v>3304</v>
      </c>
      <c r="K53" s="122">
        <v>1866</v>
      </c>
      <c r="L53" s="122">
        <v>0</v>
      </c>
      <c r="M53" s="122">
        <v>0</v>
      </c>
      <c r="N53" s="122">
        <v>6576</v>
      </c>
      <c r="O53" s="122">
        <v>170</v>
      </c>
      <c r="P53" s="122">
        <v>1237</v>
      </c>
      <c r="Q53" s="122">
        <v>5577</v>
      </c>
      <c r="R53" s="122">
        <v>24360</v>
      </c>
      <c r="S53" s="122">
        <v>0</v>
      </c>
      <c r="T53" s="122">
        <v>6615</v>
      </c>
      <c r="U53" s="122">
        <v>1066</v>
      </c>
      <c r="V53" s="122">
        <v>0</v>
      </c>
      <c r="W53" s="122">
        <v>1432</v>
      </c>
      <c r="X53" s="122">
        <v>1160</v>
      </c>
      <c r="Y53" s="122">
        <v>8833</v>
      </c>
      <c r="Z53" s="122">
        <v>1472</v>
      </c>
      <c r="AA53" s="122">
        <v>1800</v>
      </c>
      <c r="AB53" s="122">
        <v>231</v>
      </c>
      <c r="AC53" s="122">
        <v>0</v>
      </c>
      <c r="AD53" s="122">
        <v>560</v>
      </c>
      <c r="AE53" s="132">
        <v>2931</v>
      </c>
      <c r="AF53" s="122">
        <v>1105</v>
      </c>
      <c r="AG53" s="146" t="s">
        <v>255</v>
      </c>
      <c r="AH53" s="37"/>
    </row>
    <row r="54" spans="1:34" ht="15">
      <c r="A54" s="360"/>
      <c r="B54" s="44" t="s">
        <v>92</v>
      </c>
      <c r="C54" s="365"/>
      <c r="D54" s="46">
        <f>AVERAGE(E54:AF54)</f>
        <v>0.44219895946919835</v>
      </c>
      <c r="E54" s="121">
        <v>0.30991822184944434</v>
      </c>
      <c r="F54" s="121">
        <v>0.5895765472312704</v>
      </c>
      <c r="G54" s="121">
        <v>0.5</v>
      </c>
      <c r="H54" s="121">
        <v>0.5799220272904484</v>
      </c>
      <c r="I54" s="121">
        <v>0.6496815286624203</v>
      </c>
      <c r="J54" s="126">
        <v>0.7199825670080627</v>
      </c>
      <c r="K54" s="126">
        <v>0.4099297012302285</v>
      </c>
      <c r="L54" s="126">
        <v>0</v>
      </c>
      <c r="M54" s="126">
        <v>0</v>
      </c>
      <c r="N54" s="126">
        <v>0.6799710474614827</v>
      </c>
      <c r="O54" s="126">
        <v>0.258751902587519</v>
      </c>
      <c r="P54" s="126">
        <v>0.6996606334841629</v>
      </c>
      <c r="Q54" s="126">
        <v>0.49995517705064996</v>
      </c>
      <c r="R54" s="126">
        <v>0.3989845221521579</v>
      </c>
      <c r="S54" s="126">
        <v>0</v>
      </c>
      <c r="T54" s="126">
        <v>0.7999758132785101</v>
      </c>
      <c r="U54" s="126">
        <v>0.4499788940481216</v>
      </c>
      <c r="V54" s="126">
        <v>0</v>
      </c>
      <c r="W54" s="126">
        <v>0.45971107544141254</v>
      </c>
      <c r="X54" s="126">
        <v>0.8498168498168498</v>
      </c>
      <c r="Y54" s="126">
        <v>0.8529354963306296</v>
      </c>
      <c r="Z54" s="126">
        <v>0.7896995708154506</v>
      </c>
      <c r="AA54" s="126">
        <v>0.5571030640668524</v>
      </c>
      <c r="AB54" s="126">
        <v>0.12948430493273544</v>
      </c>
      <c r="AC54" s="126">
        <v>0</v>
      </c>
      <c r="AD54" s="126">
        <v>0.37966101694915255</v>
      </c>
      <c r="AE54" s="140">
        <v>0.4098727450706195</v>
      </c>
      <c r="AF54" s="126">
        <v>0.40699815837937386</v>
      </c>
      <c r="AG54" s="146" t="s">
        <v>255</v>
      </c>
      <c r="AH54" s="37"/>
    </row>
    <row r="55" spans="1:34" ht="30">
      <c r="A55" s="360"/>
      <c r="B55" s="43" t="s">
        <v>91</v>
      </c>
      <c r="C55" s="362">
        <v>2009</v>
      </c>
      <c r="D55" s="45">
        <f>SUM(E55:AF55)</f>
        <v>91223.94714999999</v>
      </c>
      <c r="E55" s="106">
        <v>1743.4316666666668</v>
      </c>
      <c r="F55" s="106">
        <v>960.3422499999999</v>
      </c>
      <c r="G55" s="106">
        <v>523.9429999999999</v>
      </c>
      <c r="H55" s="106">
        <v>5810.468999999999</v>
      </c>
      <c r="I55" s="106">
        <v>435.435</v>
      </c>
      <c r="J55" s="122">
        <v>3400.1654166666663</v>
      </c>
      <c r="K55" s="122">
        <v>2417.7299999999996</v>
      </c>
      <c r="L55" s="122">
        <v>59.800416666666656</v>
      </c>
      <c r="M55" s="122">
        <v>410.39833333333326</v>
      </c>
      <c r="N55" s="122">
        <v>7067.377333333333</v>
      </c>
      <c r="O55" s="122">
        <v>259.84</v>
      </c>
      <c r="P55" s="122">
        <v>1315.575333333333</v>
      </c>
      <c r="Q55" s="122">
        <v>7170.4675</v>
      </c>
      <c r="R55" s="122">
        <v>29497.47325</v>
      </c>
      <c r="S55" s="122">
        <v>230.06666666666663</v>
      </c>
      <c r="T55" s="122">
        <v>6844.483333333333</v>
      </c>
      <c r="U55" s="122">
        <v>1198.3766666666666</v>
      </c>
      <c r="V55" s="122">
        <v>91.14699999999998</v>
      </c>
      <c r="W55" s="122">
        <v>1672.3816666666667</v>
      </c>
      <c r="X55" s="122">
        <v>1223.6670833333333</v>
      </c>
      <c r="Y55" s="122">
        <v>9305.587666666666</v>
      </c>
      <c r="Z55" s="122">
        <v>1532.1086666666663</v>
      </c>
      <c r="AA55" s="122">
        <v>1983.2085</v>
      </c>
      <c r="AB55" s="122">
        <v>470.17506666666657</v>
      </c>
      <c r="AC55" s="122">
        <v>149.27266666666665</v>
      </c>
      <c r="AD55" s="122">
        <v>628.4541666666665</v>
      </c>
      <c r="AE55" s="132">
        <v>3193.020833333333</v>
      </c>
      <c r="AF55" s="122">
        <v>1629.5486666666668</v>
      </c>
      <c r="AG55" s="145" t="s">
        <v>255</v>
      </c>
      <c r="AH55" s="37"/>
    </row>
    <row r="56" spans="1:34" ht="15">
      <c r="A56" s="360"/>
      <c r="B56" s="43" t="s">
        <v>92</v>
      </c>
      <c r="C56" s="363">
        <v>2009</v>
      </c>
      <c r="D56" s="46">
        <f>AVERAGE(E56:AF56)</f>
        <v>0.5168193934498593</v>
      </c>
      <c r="E56" s="121">
        <v>0.360173341720836</v>
      </c>
      <c r="F56" s="121">
        <v>0.6163843648208469</v>
      </c>
      <c r="G56" s="121">
        <v>0.58</v>
      </c>
      <c r="H56" s="121">
        <v>0.6199480181936322</v>
      </c>
      <c r="I56" s="121">
        <v>0.6831210191082803</v>
      </c>
      <c r="J56" s="126">
        <v>0.7299883780053752</v>
      </c>
      <c r="K56" s="126">
        <v>0.523286467486819</v>
      </c>
      <c r="L56" s="126">
        <v>0.08333333333333333</v>
      </c>
      <c r="M56" s="126">
        <v>0.20006597394029357</v>
      </c>
      <c r="N56" s="126">
        <v>0.7199806983076552</v>
      </c>
      <c r="O56" s="126">
        <v>0.3896499238964992</v>
      </c>
      <c r="P56" s="126">
        <v>0.7331070889894419</v>
      </c>
      <c r="Q56" s="126">
        <v>0.6333034513671</v>
      </c>
      <c r="R56" s="126">
        <v>0.47598968143477194</v>
      </c>
      <c r="S56" s="126">
        <v>0.1527403414195867</v>
      </c>
      <c r="T56" s="126">
        <v>0.8154956262345305</v>
      </c>
      <c r="U56" s="126">
        <v>0.49838187702265374</v>
      </c>
      <c r="V56" s="126">
        <v>0.09999999999999999</v>
      </c>
      <c r="W56" s="126">
        <v>0.5289459604066346</v>
      </c>
      <c r="X56" s="126">
        <v>0.8832112332112332</v>
      </c>
      <c r="Y56" s="126">
        <v>0.8852903308870864</v>
      </c>
      <c r="Z56" s="126">
        <v>0.809799713876967</v>
      </c>
      <c r="AA56" s="126">
        <v>0.6047353760445683</v>
      </c>
      <c r="AB56" s="126">
        <v>0.25965620328849026</v>
      </c>
      <c r="AC56" s="126">
        <v>0.13333333333333333</v>
      </c>
      <c r="AD56" s="126">
        <v>0.41977401129943503</v>
      </c>
      <c r="AE56" s="140">
        <v>0.439915163380413</v>
      </c>
      <c r="AF56" s="126">
        <v>0.5913321055862493</v>
      </c>
      <c r="AG56" s="145" t="s">
        <v>255</v>
      </c>
      <c r="AH56" s="37"/>
    </row>
    <row r="57" spans="1:34" ht="30">
      <c r="A57" s="360"/>
      <c r="B57" s="44" t="s">
        <v>91</v>
      </c>
      <c r="C57" s="364">
        <v>2010</v>
      </c>
      <c r="D57" s="45">
        <f>SUM(E57:AF57)</f>
        <v>103914.28336449998</v>
      </c>
      <c r="E57" s="106">
        <v>2016.4937333333332</v>
      </c>
      <c r="F57" s="106">
        <v>1017.1411424999999</v>
      </c>
      <c r="G57" s="106">
        <v>605.1541649999999</v>
      </c>
      <c r="H57" s="106">
        <v>6278.397194999999</v>
      </c>
      <c r="I57" s="106">
        <v>463.60125</v>
      </c>
      <c r="J57" s="122">
        <v>3498.4723958333334</v>
      </c>
      <c r="K57" s="122">
        <v>2985.5920499999993</v>
      </c>
      <c r="L57" s="122">
        <v>121.39484583333332</v>
      </c>
      <c r="M57" s="122">
        <v>833.1086166666665</v>
      </c>
      <c r="N57" s="122">
        <v>7572.016386666667</v>
      </c>
      <c r="O57" s="122">
        <v>352.33694999999994</v>
      </c>
      <c r="P57" s="122">
        <v>1396.2296016666664</v>
      </c>
      <c r="Q57" s="122">
        <v>8810.484199999999</v>
      </c>
      <c r="R57" s="122">
        <v>34783.58969749999</v>
      </c>
      <c r="S57" s="122">
        <v>467.03533333333326</v>
      </c>
      <c r="T57" s="122">
        <v>7079.3627916666655</v>
      </c>
      <c r="U57" s="122">
        <v>1334.4847833333329</v>
      </c>
      <c r="V57" s="122">
        <v>185.02840999999998</v>
      </c>
      <c r="W57" s="122">
        <v>1919.652583333333</v>
      </c>
      <c r="X57" s="122">
        <v>1288.9831791666666</v>
      </c>
      <c r="Y57" s="122">
        <v>9790.365538333333</v>
      </c>
      <c r="Z57" s="122">
        <v>1593.689393333333</v>
      </c>
      <c r="AA57" s="122">
        <v>2171.508255</v>
      </c>
      <c r="AB57" s="122">
        <v>716.4734103333332</v>
      </c>
      <c r="AC57" s="122">
        <v>303.0235133333333</v>
      </c>
      <c r="AD57" s="122">
        <v>698.8359583333332</v>
      </c>
      <c r="AE57" s="132">
        <v>3462.2428166666664</v>
      </c>
      <c r="AF57" s="122">
        <v>2169.585168333333</v>
      </c>
      <c r="AG57" s="145" t="s">
        <v>255</v>
      </c>
      <c r="AH57" s="37"/>
    </row>
    <row r="58" spans="1:34" ht="15">
      <c r="A58" s="361"/>
      <c r="B58" s="44" t="s">
        <v>92</v>
      </c>
      <c r="C58" s="365">
        <v>2010</v>
      </c>
      <c r="D58" s="46">
        <f>AVERAGE(E58:AF58)</f>
        <v>0.5914398274305206</v>
      </c>
      <c r="E58" s="121">
        <v>0.4104284615922276</v>
      </c>
      <c r="F58" s="121">
        <v>0.6431921824104234</v>
      </c>
      <c r="G58" s="121">
        <v>0.6599999999999999</v>
      </c>
      <c r="H58" s="121">
        <v>0.659974009096816</v>
      </c>
      <c r="I58" s="121">
        <v>0.7165605095541402</v>
      </c>
      <c r="J58" s="126">
        <v>0.7399941890026877</v>
      </c>
      <c r="K58" s="126">
        <v>0.6366432337434095</v>
      </c>
      <c r="L58" s="126">
        <v>0.16666666666666666</v>
      </c>
      <c r="M58" s="126">
        <v>0.40013194788058715</v>
      </c>
      <c r="N58" s="126">
        <v>0.7599903491538277</v>
      </c>
      <c r="O58" s="126">
        <v>0.5205479452054794</v>
      </c>
      <c r="P58" s="126">
        <v>0.7665535444947209</v>
      </c>
      <c r="Q58" s="126">
        <v>0.76665172568355</v>
      </c>
      <c r="R58" s="126">
        <v>0.5529948407173859</v>
      </c>
      <c r="S58" s="126">
        <v>0.3054806828391734</v>
      </c>
      <c r="T58" s="126">
        <v>0.831015439190551</v>
      </c>
      <c r="U58" s="126">
        <v>0.5467848599971858</v>
      </c>
      <c r="V58" s="126">
        <v>0.19999999999999998</v>
      </c>
      <c r="W58" s="126">
        <v>0.5981808453718566</v>
      </c>
      <c r="X58" s="126">
        <v>0.9166056166056166</v>
      </c>
      <c r="Y58" s="126">
        <v>0.9176451654435432</v>
      </c>
      <c r="Z58" s="126">
        <v>0.8298998569384834</v>
      </c>
      <c r="AA58" s="126">
        <v>0.6523676880222842</v>
      </c>
      <c r="AB58" s="126">
        <v>0.3898281016442451</v>
      </c>
      <c r="AC58" s="126">
        <v>0.26666666666666666</v>
      </c>
      <c r="AD58" s="126">
        <v>0.4598870056497175</v>
      </c>
      <c r="AE58" s="140">
        <v>0.46995758169020646</v>
      </c>
      <c r="AF58" s="126">
        <v>0.7756660527931246</v>
      </c>
      <c r="AG58" s="145" t="s">
        <v>255</v>
      </c>
      <c r="AH58" s="37"/>
    </row>
    <row r="59" spans="1:34" ht="15" customHeight="1">
      <c r="A59" s="359" t="s">
        <v>121</v>
      </c>
      <c r="B59" s="43" t="s">
        <v>96</v>
      </c>
      <c r="C59" s="362">
        <v>2005</v>
      </c>
      <c r="D59" s="45">
        <f>SUM(E59:AF59)</f>
        <v>89824</v>
      </c>
      <c r="E59" s="106">
        <f>+E11-E47</f>
        <v>2986</v>
      </c>
      <c r="F59" s="106">
        <f aca="true" t="shared" si="1" ref="F59:AF59">+F11-F47</f>
        <v>634</v>
      </c>
      <c r="G59" s="106">
        <f t="shared" si="1"/>
        <v>650</v>
      </c>
      <c r="H59" s="106">
        <f t="shared" si="1"/>
        <v>4618</v>
      </c>
      <c r="I59" s="106">
        <f t="shared" si="1"/>
        <v>341</v>
      </c>
      <c r="J59" s="122">
        <f t="shared" si="1"/>
        <v>1254</v>
      </c>
      <c r="K59" s="122">
        <f t="shared" si="1"/>
        <v>2513</v>
      </c>
      <c r="L59" s="122">
        <f t="shared" si="1"/>
        <v>676</v>
      </c>
      <c r="M59" s="122">
        <f t="shared" si="1"/>
        <v>2171</v>
      </c>
      <c r="N59" s="122">
        <f t="shared" si="1"/>
        <v>3821</v>
      </c>
      <c r="O59" s="122">
        <f t="shared" si="1"/>
        <v>430</v>
      </c>
      <c r="P59" s="122">
        <f t="shared" si="1"/>
        <v>1313</v>
      </c>
      <c r="Q59" s="122">
        <f t="shared" si="1"/>
        <v>5322</v>
      </c>
      <c r="R59" s="122">
        <f t="shared" si="1"/>
        <v>41934</v>
      </c>
      <c r="S59" s="122">
        <f t="shared" si="1"/>
        <v>1268</v>
      </c>
      <c r="T59" s="122">
        <f t="shared" si="1"/>
        <v>1638</v>
      </c>
      <c r="U59" s="122">
        <f t="shared" si="1"/>
        <v>1154</v>
      </c>
      <c r="V59" s="122">
        <f t="shared" si="1"/>
        <v>689</v>
      </c>
      <c r="W59" s="122">
        <f t="shared" si="1"/>
        <v>1410</v>
      </c>
      <c r="X59" s="122">
        <f t="shared" si="1"/>
        <v>617</v>
      </c>
      <c r="Y59" s="122">
        <f t="shared" si="1"/>
        <v>1923</v>
      </c>
      <c r="Z59" s="122">
        <f t="shared" si="1"/>
        <v>419</v>
      </c>
      <c r="AA59" s="122">
        <f t="shared" si="1"/>
        <v>1857</v>
      </c>
      <c r="AB59" s="122">
        <f t="shared" si="1"/>
        <v>1654</v>
      </c>
      <c r="AC59" s="122">
        <f t="shared" si="1"/>
        <v>960</v>
      </c>
      <c r="AD59" s="122">
        <f t="shared" si="1"/>
        <v>1301</v>
      </c>
      <c r="AE59" s="132">
        <f t="shared" si="1"/>
        <v>3982</v>
      </c>
      <c r="AF59" s="122">
        <f t="shared" si="1"/>
        <v>2289</v>
      </c>
      <c r="AG59" s="143" t="s">
        <v>228</v>
      </c>
      <c r="AH59" s="37"/>
    </row>
    <row r="60" spans="1:34" ht="30">
      <c r="A60" s="360"/>
      <c r="B60" s="43" t="s">
        <v>97</v>
      </c>
      <c r="C60" s="363"/>
      <c r="D60" s="46">
        <f>AVERAGE(E60:AF60)</f>
        <v>0.64932503578238</v>
      </c>
      <c r="E60" s="121">
        <f>100%-E48</f>
        <v>0.6918443002780352</v>
      </c>
      <c r="F60" s="121">
        <f aca="true" t="shared" si="2" ref="F60:AF60">100%-F48</f>
        <v>0.43306010928961747</v>
      </c>
      <c r="G60" s="121">
        <f t="shared" si="2"/>
        <v>0.937950937950938</v>
      </c>
      <c r="H60" s="121">
        <f t="shared" si="2"/>
        <v>0.46992978528543805</v>
      </c>
      <c r="I60" s="121">
        <f t="shared" si="2"/>
        <v>0.5553745928338762</v>
      </c>
      <c r="J60" s="126">
        <f t="shared" si="2"/>
        <v>0.283710407239819</v>
      </c>
      <c r="K60" s="126">
        <f t="shared" si="2"/>
        <v>0.6036512130674994</v>
      </c>
      <c r="L60" s="126">
        <f t="shared" si="2"/>
        <v>1</v>
      </c>
      <c r="M60" s="126">
        <f t="shared" si="2"/>
        <v>1</v>
      </c>
      <c r="N60" s="126">
        <f t="shared" si="2"/>
        <v>0.4113467542254279</v>
      </c>
      <c r="O60" s="126">
        <f t="shared" si="2"/>
        <v>0.7557117750439367</v>
      </c>
      <c r="P60" s="126">
        <f t="shared" si="2"/>
        <v>0.7750885478158205</v>
      </c>
      <c r="Q60" s="126">
        <f t="shared" si="2"/>
        <v>0.5045027964735994</v>
      </c>
      <c r="R60" s="126">
        <f t="shared" si="2"/>
        <v>0.6904307165437302</v>
      </c>
      <c r="S60" s="126">
        <f t="shared" si="2"/>
        <v>1</v>
      </c>
      <c r="T60" s="126">
        <f t="shared" si="2"/>
        <v>0.20274786483475682</v>
      </c>
      <c r="U60" s="126">
        <f t="shared" si="2"/>
        <v>0.5591085271317829</v>
      </c>
      <c r="V60" s="126">
        <f t="shared" si="2"/>
        <v>1</v>
      </c>
      <c r="W60" s="126">
        <f t="shared" si="2"/>
        <v>0.5444015444015444</v>
      </c>
      <c r="X60" s="126">
        <f t="shared" si="2"/>
        <v>0.4649585531273549</v>
      </c>
      <c r="Y60" s="126">
        <f t="shared" si="2"/>
        <v>0.19747381392483054</v>
      </c>
      <c r="Z60" s="126">
        <f t="shared" si="2"/>
        <v>0.2734986945169713</v>
      </c>
      <c r="AA60" s="126">
        <f t="shared" si="2"/>
        <v>0.5992255566311713</v>
      </c>
      <c r="AB60" s="126">
        <f t="shared" si="2"/>
        <v>0.8751322751322751</v>
      </c>
      <c r="AC60" s="126">
        <f t="shared" si="2"/>
        <v>1</v>
      </c>
      <c r="AD60" s="126">
        <f t="shared" si="2"/>
        <v>0.8991015894955079</v>
      </c>
      <c r="AE60" s="140">
        <f t="shared" si="2"/>
        <v>0.5926477154338443</v>
      </c>
      <c r="AF60" s="126">
        <f t="shared" si="2"/>
        <v>0.8602029312288613</v>
      </c>
      <c r="AG60" s="143" t="s">
        <v>228</v>
      </c>
      <c r="AH60" s="37"/>
    </row>
    <row r="61" spans="1:34" ht="15" customHeight="1">
      <c r="A61" s="360"/>
      <c r="B61" s="43" t="s">
        <v>96</v>
      </c>
      <c r="C61" s="364">
        <v>2006</v>
      </c>
      <c r="D61" s="45">
        <f>SUM(E61:AF61)</f>
        <v>83573.85084999999</v>
      </c>
      <c r="E61" s="106">
        <f>+E12-E49</f>
        <v>3022.7106</v>
      </c>
      <c r="F61" s="106">
        <f aca="true" t="shared" si="3" ref="F61:AF61">+F12-F49</f>
        <v>624.1031999999998</v>
      </c>
      <c r="G61" s="106">
        <f t="shared" si="3"/>
        <v>386.86724999999996</v>
      </c>
      <c r="H61" s="106">
        <f t="shared" si="3"/>
        <v>4488.48225</v>
      </c>
      <c r="I61" s="106">
        <f t="shared" si="3"/>
        <v>311.60499999999996</v>
      </c>
      <c r="J61" s="122">
        <f t="shared" si="3"/>
        <v>1256.1639999999998</v>
      </c>
      <c r="K61" s="122">
        <f t="shared" si="3"/>
        <v>2535.267</v>
      </c>
      <c r="L61" s="122">
        <f t="shared" si="3"/>
        <v>686.14</v>
      </c>
      <c r="M61" s="122">
        <f t="shared" si="3"/>
        <v>2203.5649999999996</v>
      </c>
      <c r="N61" s="122">
        <f t="shared" si="3"/>
        <v>3771.3340000000007</v>
      </c>
      <c r="O61" s="122">
        <f t="shared" si="3"/>
        <v>433.15124999999995</v>
      </c>
      <c r="P61" s="122">
        <f t="shared" si="3"/>
        <v>945.6754999999999</v>
      </c>
      <c r="Q61" s="122">
        <f t="shared" si="3"/>
        <v>5353.617499999999</v>
      </c>
      <c r="R61" s="122">
        <f t="shared" si="3"/>
        <v>37016.41999999999</v>
      </c>
      <c r="S61" s="122">
        <f t="shared" si="3"/>
        <v>1287.02</v>
      </c>
      <c r="T61" s="122">
        <f t="shared" si="3"/>
        <v>1640.0369999999984</v>
      </c>
      <c r="U61" s="122">
        <f t="shared" si="3"/>
        <v>1152.2279999999996</v>
      </c>
      <c r="V61" s="122">
        <f t="shared" si="3"/>
        <v>699.3349999999999</v>
      </c>
      <c r="W61" s="122">
        <f t="shared" si="3"/>
        <v>1419.579</v>
      </c>
      <c r="X61" s="122">
        <f t="shared" si="3"/>
        <v>538.7620000000001</v>
      </c>
      <c r="Y61" s="122">
        <f t="shared" si="3"/>
        <v>1680.2919000000002</v>
      </c>
      <c r="Z61" s="122">
        <f t="shared" si="3"/>
        <v>388.74500000000035</v>
      </c>
      <c r="AA61" s="122">
        <f t="shared" si="3"/>
        <v>1730.0167499999998</v>
      </c>
      <c r="AB61" s="122">
        <f t="shared" si="3"/>
        <v>1668.9644999999998</v>
      </c>
      <c r="AC61" s="122">
        <f t="shared" si="3"/>
        <v>974.3999999999999</v>
      </c>
      <c r="AD61" s="122">
        <f t="shared" si="3"/>
        <v>1174.964</v>
      </c>
      <c r="AE61" s="132">
        <f t="shared" si="3"/>
        <v>4023.6731499999996</v>
      </c>
      <c r="AF61" s="122">
        <f t="shared" si="3"/>
        <v>2160.732</v>
      </c>
      <c r="AG61" s="146" t="s">
        <v>255</v>
      </c>
      <c r="AH61" s="37"/>
    </row>
    <row r="62" spans="1:34" ht="30">
      <c r="A62" s="360"/>
      <c r="B62" s="43" t="s">
        <v>97</v>
      </c>
      <c r="C62" s="365"/>
      <c r="D62" s="46">
        <f>AVERAGE(E62:AF62)</f>
        <v>0.6075163349286521</v>
      </c>
      <c r="E62" s="110">
        <f>100%-E50</f>
        <v>0.69</v>
      </c>
      <c r="F62" s="110">
        <f aca="true" t="shared" si="4" ref="F62:AF62">100%-F50</f>
        <v>0.41999999999999993</v>
      </c>
      <c r="G62" s="110">
        <f t="shared" si="4"/>
        <v>0.5499999999999999</v>
      </c>
      <c r="H62" s="110">
        <f t="shared" si="4"/>
        <v>0.45000000000000007</v>
      </c>
      <c r="I62" s="110">
        <f t="shared" si="4"/>
        <v>0.5</v>
      </c>
      <c r="J62" s="127">
        <f t="shared" si="4"/>
        <v>0.28</v>
      </c>
      <c r="K62" s="127">
        <f t="shared" si="4"/>
        <v>0.6</v>
      </c>
      <c r="L62" s="127">
        <f t="shared" si="4"/>
        <v>1</v>
      </c>
      <c r="M62" s="127">
        <f t="shared" si="4"/>
        <v>1</v>
      </c>
      <c r="N62" s="127">
        <f t="shared" si="4"/>
        <v>0.40000000000000013</v>
      </c>
      <c r="O62" s="127">
        <f t="shared" si="4"/>
        <v>0.75</v>
      </c>
      <c r="P62" s="127">
        <f t="shared" si="4"/>
        <v>0.55</v>
      </c>
      <c r="Q62" s="127">
        <f t="shared" si="4"/>
        <v>0.5</v>
      </c>
      <c r="R62" s="127">
        <f t="shared" si="4"/>
        <v>0.6004573780022527</v>
      </c>
      <c r="S62" s="127">
        <f t="shared" si="4"/>
        <v>1</v>
      </c>
      <c r="T62" s="127">
        <f t="shared" si="4"/>
        <v>0.19999999999999984</v>
      </c>
      <c r="U62" s="127">
        <f t="shared" si="4"/>
        <v>0.55</v>
      </c>
      <c r="V62" s="127">
        <f t="shared" si="4"/>
        <v>1</v>
      </c>
      <c r="W62" s="127">
        <f t="shared" si="4"/>
        <v>0.54</v>
      </c>
      <c r="X62" s="127">
        <f t="shared" si="4"/>
        <v>0.4</v>
      </c>
      <c r="Y62" s="127">
        <f t="shared" si="4"/>
        <v>0.17000000000000004</v>
      </c>
      <c r="Z62" s="127">
        <f t="shared" si="4"/>
        <v>0.2500000000000002</v>
      </c>
      <c r="AA62" s="127">
        <f t="shared" si="4"/>
        <v>0.55</v>
      </c>
      <c r="AB62" s="127">
        <f t="shared" si="4"/>
        <v>0.87</v>
      </c>
      <c r="AC62" s="127">
        <f t="shared" si="4"/>
        <v>1</v>
      </c>
      <c r="AD62" s="127">
        <f t="shared" si="4"/>
        <v>0.8</v>
      </c>
      <c r="AE62" s="141">
        <f t="shared" si="4"/>
        <v>0.5900000000000001</v>
      </c>
      <c r="AF62" s="127">
        <f t="shared" si="4"/>
        <v>0.7999999999999999</v>
      </c>
      <c r="AG62" s="146" t="s">
        <v>255</v>
      </c>
      <c r="AH62" s="37"/>
    </row>
    <row r="63" spans="1:34" ht="15" customHeight="1">
      <c r="A63" s="360"/>
      <c r="B63" s="43" t="s">
        <v>96</v>
      </c>
      <c r="C63" s="362">
        <v>2007</v>
      </c>
      <c r="D63" s="45">
        <f>SUM(E63:AF63)</f>
        <v>83157.46495349998</v>
      </c>
      <c r="E63" s="106">
        <f>+E13-E51</f>
        <v>3068.051259</v>
      </c>
      <c r="F63" s="106">
        <f aca="true" t="shared" si="5" ref="F63:AF63">+F13-F51</f>
        <v>618.3822539999999</v>
      </c>
      <c r="G63" s="106">
        <f t="shared" si="5"/>
        <v>371.251881</v>
      </c>
      <c r="H63" s="106">
        <f t="shared" si="5"/>
        <v>4353.329062249996</v>
      </c>
      <c r="I63" s="106">
        <f t="shared" si="5"/>
        <v>253.02326000000005</v>
      </c>
      <c r="J63" s="122">
        <f t="shared" si="5"/>
        <v>1275.0064599999996</v>
      </c>
      <c r="K63" s="122">
        <f t="shared" si="5"/>
        <v>2573.2960049999992</v>
      </c>
      <c r="L63" s="122">
        <f t="shared" si="5"/>
        <v>696.4320999999999</v>
      </c>
      <c r="M63" s="122">
        <f t="shared" si="5"/>
        <v>2236.6184749999998</v>
      </c>
      <c r="N63" s="122">
        <f t="shared" si="5"/>
        <v>3445.113609</v>
      </c>
      <c r="O63" s="122">
        <f t="shared" si="5"/>
        <v>433.7865385</v>
      </c>
      <c r="P63" s="122">
        <f t="shared" si="5"/>
        <v>959.8606325</v>
      </c>
      <c r="Q63" s="122">
        <f t="shared" si="5"/>
        <v>5433.9217625</v>
      </c>
      <c r="R63" s="122">
        <f t="shared" si="5"/>
        <v>37543.04736</v>
      </c>
      <c r="S63" s="122">
        <f t="shared" si="5"/>
        <v>1306.3252999999997</v>
      </c>
      <c r="T63" s="122">
        <f t="shared" si="5"/>
        <v>1664.6375550000002</v>
      </c>
      <c r="U63" s="122">
        <f t="shared" si="5"/>
        <v>1169.5114199999998</v>
      </c>
      <c r="V63" s="122">
        <f t="shared" si="5"/>
        <v>709.825025</v>
      </c>
      <c r="W63" s="122">
        <f t="shared" si="5"/>
        <v>1440.8726849999998</v>
      </c>
      <c r="X63" s="122">
        <f t="shared" si="5"/>
        <v>341.77714375000005</v>
      </c>
      <c r="Y63" s="122">
        <f t="shared" si="5"/>
        <v>1605.1729680000026</v>
      </c>
      <c r="Z63" s="122">
        <f t="shared" si="5"/>
        <v>363.0100809999999</v>
      </c>
      <c r="AA63" s="122">
        <f t="shared" si="5"/>
        <v>1564.4069647499998</v>
      </c>
      <c r="AB63" s="122">
        <f t="shared" si="5"/>
        <v>1695.2458949999998</v>
      </c>
      <c r="AC63" s="122">
        <f t="shared" si="5"/>
        <v>989.0159999999998</v>
      </c>
      <c r="AD63" s="122">
        <f t="shared" si="5"/>
        <v>1043.5149024999998</v>
      </c>
      <c r="AE63" s="132">
        <f t="shared" si="5"/>
        <v>4084.02824725</v>
      </c>
      <c r="AF63" s="122">
        <f t="shared" si="5"/>
        <v>1919.0001074999998</v>
      </c>
      <c r="AG63" s="146" t="s">
        <v>255</v>
      </c>
      <c r="AH63" s="37"/>
    </row>
    <row r="64" spans="1:34" ht="30">
      <c r="A64" s="360"/>
      <c r="B64" s="43" t="s">
        <v>97</v>
      </c>
      <c r="C64" s="363"/>
      <c r="D64" s="46">
        <f>AVERAGE(E64:AF64)</f>
        <v>0.5842857142857143</v>
      </c>
      <c r="E64" s="110">
        <f>100%-E52</f>
        <v>0.69</v>
      </c>
      <c r="F64" s="110">
        <f aca="true" t="shared" si="6" ref="F64:AF64">100%-F52</f>
        <v>0.4099999999999999</v>
      </c>
      <c r="G64" s="110">
        <f t="shared" si="6"/>
        <v>0.5200000000000001</v>
      </c>
      <c r="H64" s="110">
        <f t="shared" si="6"/>
        <v>0.4299999999999996</v>
      </c>
      <c r="I64" s="110">
        <f t="shared" si="6"/>
        <v>0.40000000000000013</v>
      </c>
      <c r="J64" s="127">
        <f t="shared" si="6"/>
        <v>0.2799999999999999</v>
      </c>
      <c r="K64" s="127">
        <f t="shared" si="6"/>
        <v>0.6</v>
      </c>
      <c r="L64" s="127">
        <f t="shared" si="6"/>
        <v>1</v>
      </c>
      <c r="M64" s="127">
        <f t="shared" si="6"/>
        <v>1</v>
      </c>
      <c r="N64" s="127">
        <f t="shared" si="6"/>
        <v>0.3600000000000001</v>
      </c>
      <c r="O64" s="127">
        <f t="shared" si="6"/>
        <v>0.7400000000000001</v>
      </c>
      <c r="P64" s="127">
        <f t="shared" si="6"/>
        <v>0.55</v>
      </c>
      <c r="Q64" s="127">
        <f t="shared" si="6"/>
        <v>0.5</v>
      </c>
      <c r="R64" s="127">
        <f t="shared" si="6"/>
        <v>0.5999999999999999</v>
      </c>
      <c r="S64" s="127">
        <f t="shared" si="6"/>
        <v>1</v>
      </c>
      <c r="T64" s="127">
        <f t="shared" si="6"/>
        <v>0.20000000000000007</v>
      </c>
      <c r="U64" s="127">
        <f t="shared" si="6"/>
        <v>0.55</v>
      </c>
      <c r="V64" s="127">
        <f t="shared" si="6"/>
        <v>1</v>
      </c>
      <c r="W64" s="127">
        <f t="shared" si="6"/>
        <v>0.54</v>
      </c>
      <c r="X64" s="127">
        <f t="shared" si="6"/>
        <v>0.2500000000000001</v>
      </c>
      <c r="Y64" s="127">
        <f t="shared" si="6"/>
        <v>0.16000000000000025</v>
      </c>
      <c r="Z64" s="127">
        <f t="shared" si="6"/>
        <v>0.22999999999999998</v>
      </c>
      <c r="AA64" s="127">
        <f t="shared" si="6"/>
        <v>0.49</v>
      </c>
      <c r="AB64" s="127">
        <f t="shared" si="6"/>
        <v>0.87</v>
      </c>
      <c r="AC64" s="127">
        <f t="shared" si="6"/>
        <v>1</v>
      </c>
      <c r="AD64" s="127">
        <f t="shared" si="6"/>
        <v>0.7</v>
      </c>
      <c r="AE64" s="141">
        <f t="shared" si="6"/>
        <v>0.5900000000000001</v>
      </c>
      <c r="AF64" s="127">
        <f t="shared" si="6"/>
        <v>0.7</v>
      </c>
      <c r="AG64" s="146" t="s">
        <v>255</v>
      </c>
      <c r="AH64" s="37"/>
    </row>
    <row r="65" spans="1:34" ht="30">
      <c r="A65" s="360"/>
      <c r="B65" s="44" t="s">
        <v>230</v>
      </c>
      <c r="C65" s="364">
        <v>2008</v>
      </c>
      <c r="D65" s="45">
        <f>SUM(E65:AF65)</f>
        <v>81524</v>
      </c>
      <c r="E65" s="106">
        <f>+E14-E53</f>
        <v>3291</v>
      </c>
      <c r="F65" s="106">
        <f aca="true" t="shared" si="7" ref="F65:AF65">+F14-F53</f>
        <v>630</v>
      </c>
      <c r="G65" s="106">
        <f t="shared" si="7"/>
        <v>445</v>
      </c>
      <c r="H65" s="106">
        <f t="shared" si="7"/>
        <v>3879</v>
      </c>
      <c r="I65" s="106">
        <f t="shared" si="7"/>
        <v>220</v>
      </c>
      <c r="J65" s="122">
        <f t="shared" si="7"/>
        <v>1285</v>
      </c>
      <c r="K65" s="122">
        <f t="shared" si="7"/>
        <v>2686</v>
      </c>
      <c r="L65" s="122">
        <f t="shared" si="7"/>
        <v>707</v>
      </c>
      <c r="M65" s="122">
        <f t="shared" si="7"/>
        <v>2021</v>
      </c>
      <c r="N65" s="122">
        <f t="shared" si="7"/>
        <v>3095</v>
      </c>
      <c r="O65" s="122">
        <f t="shared" si="7"/>
        <v>487</v>
      </c>
      <c r="P65" s="122">
        <f t="shared" si="7"/>
        <v>531</v>
      </c>
      <c r="Q65" s="122">
        <f t="shared" si="7"/>
        <v>5578</v>
      </c>
      <c r="R65" s="122">
        <f t="shared" si="7"/>
        <v>36695</v>
      </c>
      <c r="S65" s="122">
        <f t="shared" si="7"/>
        <v>1484</v>
      </c>
      <c r="T65" s="122">
        <f t="shared" si="7"/>
        <v>1654</v>
      </c>
      <c r="U65" s="122">
        <f t="shared" si="7"/>
        <v>1303</v>
      </c>
      <c r="V65" s="122">
        <f t="shared" si="7"/>
        <v>898</v>
      </c>
      <c r="W65" s="122">
        <f t="shared" si="7"/>
        <v>1683</v>
      </c>
      <c r="X65" s="122">
        <f t="shared" si="7"/>
        <v>205</v>
      </c>
      <c r="Y65" s="122">
        <f t="shared" si="7"/>
        <v>1523</v>
      </c>
      <c r="Z65" s="122">
        <f t="shared" si="7"/>
        <v>392</v>
      </c>
      <c r="AA65" s="122">
        <f t="shared" si="7"/>
        <v>1431</v>
      </c>
      <c r="AB65" s="122">
        <f t="shared" si="7"/>
        <v>1553</v>
      </c>
      <c r="AC65" s="122">
        <f t="shared" si="7"/>
        <v>1103</v>
      </c>
      <c r="AD65" s="122">
        <f t="shared" si="7"/>
        <v>915</v>
      </c>
      <c r="AE65" s="132">
        <f t="shared" si="7"/>
        <v>4220</v>
      </c>
      <c r="AF65" s="122">
        <f t="shared" si="7"/>
        <v>1610</v>
      </c>
      <c r="AG65" s="146" t="s">
        <v>255</v>
      </c>
      <c r="AH65" s="37"/>
    </row>
    <row r="66" spans="1:34" ht="30">
      <c r="A66" s="360"/>
      <c r="B66" s="44" t="s">
        <v>97</v>
      </c>
      <c r="C66" s="365"/>
      <c r="D66" s="46">
        <f>AVERAGE(E66:AF66)</f>
        <v>0.5578010405308017</v>
      </c>
      <c r="E66" s="121">
        <f>100%-E54</f>
        <v>0.6900817781505557</v>
      </c>
      <c r="F66" s="121">
        <f aca="true" t="shared" si="8" ref="F66:AF66">100%-F54</f>
        <v>0.4104234527687296</v>
      </c>
      <c r="G66" s="121">
        <f t="shared" si="8"/>
        <v>0.5</v>
      </c>
      <c r="H66" s="121">
        <f t="shared" si="8"/>
        <v>0.4200779727095516</v>
      </c>
      <c r="I66" s="121">
        <f t="shared" si="8"/>
        <v>0.35031847133757965</v>
      </c>
      <c r="J66" s="126">
        <f t="shared" si="8"/>
        <v>0.28001743299193727</v>
      </c>
      <c r="K66" s="126">
        <f t="shared" si="8"/>
        <v>0.5900702987697715</v>
      </c>
      <c r="L66" s="126">
        <f t="shared" si="8"/>
        <v>1</v>
      </c>
      <c r="M66" s="126">
        <f t="shared" si="8"/>
        <v>1</v>
      </c>
      <c r="N66" s="126">
        <f t="shared" si="8"/>
        <v>0.32002895253851726</v>
      </c>
      <c r="O66" s="126">
        <f t="shared" si="8"/>
        <v>0.741248097412481</v>
      </c>
      <c r="P66" s="126">
        <f t="shared" si="8"/>
        <v>0.30033936651583715</v>
      </c>
      <c r="Q66" s="126">
        <f t="shared" si="8"/>
        <v>0.50004482294935</v>
      </c>
      <c r="R66" s="126">
        <f t="shared" si="8"/>
        <v>0.601015477847842</v>
      </c>
      <c r="S66" s="126">
        <f t="shared" si="8"/>
        <v>1</v>
      </c>
      <c r="T66" s="126">
        <f t="shared" si="8"/>
        <v>0.20002418672148992</v>
      </c>
      <c r="U66" s="126">
        <f t="shared" si="8"/>
        <v>0.5500211059518785</v>
      </c>
      <c r="V66" s="126">
        <f t="shared" si="8"/>
        <v>1</v>
      </c>
      <c r="W66" s="126">
        <f t="shared" si="8"/>
        <v>0.5402889245585875</v>
      </c>
      <c r="X66" s="126">
        <f t="shared" si="8"/>
        <v>0.1501831501831502</v>
      </c>
      <c r="Y66" s="126">
        <f t="shared" si="8"/>
        <v>0.1470645036693704</v>
      </c>
      <c r="Z66" s="126">
        <f t="shared" si="8"/>
        <v>0.2103004291845494</v>
      </c>
      <c r="AA66" s="126">
        <f t="shared" si="8"/>
        <v>0.4428969359331476</v>
      </c>
      <c r="AB66" s="126">
        <f t="shared" si="8"/>
        <v>0.8705156950672646</v>
      </c>
      <c r="AC66" s="126">
        <f t="shared" si="8"/>
        <v>1</v>
      </c>
      <c r="AD66" s="126">
        <f t="shared" si="8"/>
        <v>0.6203389830508474</v>
      </c>
      <c r="AE66" s="140">
        <f t="shared" si="8"/>
        <v>0.5901272549293806</v>
      </c>
      <c r="AF66" s="126">
        <f t="shared" si="8"/>
        <v>0.5930018416206262</v>
      </c>
      <c r="AG66" s="146" t="s">
        <v>255</v>
      </c>
      <c r="AH66" s="37"/>
    </row>
    <row r="67" spans="1:34" ht="30">
      <c r="A67" s="360"/>
      <c r="B67" s="43" t="s">
        <v>231</v>
      </c>
      <c r="C67" s="362">
        <v>2009</v>
      </c>
      <c r="D67" s="45">
        <f>SUM(E67:AF67)</f>
        <v>71592.20284999999</v>
      </c>
      <c r="E67" s="106">
        <f>+E15-E55</f>
        <v>3097.103333333333</v>
      </c>
      <c r="F67" s="106">
        <f aca="true" t="shared" si="9" ref="F67:AF67">+F15-F55</f>
        <v>597.6827499999999</v>
      </c>
      <c r="G67" s="106">
        <f t="shared" si="9"/>
        <v>379.40700000000004</v>
      </c>
      <c r="H67" s="106">
        <f t="shared" si="9"/>
        <v>3562.0409999999993</v>
      </c>
      <c r="I67" s="106">
        <f t="shared" si="9"/>
        <v>201.98499999999996</v>
      </c>
      <c r="J67" s="122">
        <f t="shared" si="9"/>
        <v>1257.6695833333329</v>
      </c>
      <c r="K67" s="122">
        <f t="shared" si="9"/>
        <v>2202.55</v>
      </c>
      <c r="L67" s="122">
        <f t="shared" si="9"/>
        <v>657.8045833333332</v>
      </c>
      <c r="M67" s="122">
        <f t="shared" si="9"/>
        <v>1640.9166666666663</v>
      </c>
      <c r="N67" s="122">
        <f t="shared" si="9"/>
        <v>2748.687666666666</v>
      </c>
      <c r="O67" s="122">
        <f t="shared" si="9"/>
        <v>407.01499999999993</v>
      </c>
      <c r="P67" s="122">
        <f t="shared" si="9"/>
        <v>478.94466666666676</v>
      </c>
      <c r="Q67" s="122">
        <f t="shared" si="9"/>
        <v>4151.857499999999</v>
      </c>
      <c r="R67" s="122">
        <f t="shared" si="9"/>
        <v>32473.351749999998</v>
      </c>
      <c r="S67" s="122">
        <f t="shared" si="9"/>
        <v>1276.1933333333332</v>
      </c>
      <c r="T67" s="122">
        <f t="shared" si="9"/>
        <v>1548.5516666666672</v>
      </c>
      <c r="U67" s="122">
        <f t="shared" si="9"/>
        <v>1206.1583333333333</v>
      </c>
      <c r="V67" s="122">
        <f t="shared" si="9"/>
        <v>820.323</v>
      </c>
      <c r="W67" s="122">
        <f t="shared" si="9"/>
        <v>1489.3433333333332</v>
      </c>
      <c r="X67" s="122">
        <f t="shared" si="9"/>
        <v>161.80791666666664</v>
      </c>
      <c r="Y67" s="122">
        <f t="shared" si="9"/>
        <v>1205.752333333332</v>
      </c>
      <c r="Z67" s="122">
        <f t="shared" si="9"/>
        <v>359.8513333333335</v>
      </c>
      <c r="AA67" s="122">
        <f t="shared" si="9"/>
        <v>1296.2564999999997</v>
      </c>
      <c r="AB67" s="122">
        <f t="shared" si="9"/>
        <v>1340.584933333333</v>
      </c>
      <c r="AC67" s="122">
        <f t="shared" si="9"/>
        <v>970.2723333333332</v>
      </c>
      <c r="AD67" s="122">
        <f t="shared" si="9"/>
        <v>868.6708333333332</v>
      </c>
      <c r="AE67" s="132">
        <f t="shared" si="9"/>
        <v>4065.2441666666664</v>
      </c>
      <c r="AF67" s="122">
        <f t="shared" si="9"/>
        <v>1126.176333333333</v>
      </c>
      <c r="AG67" s="146" t="s">
        <v>255</v>
      </c>
      <c r="AH67" s="37"/>
    </row>
    <row r="68" spans="1:34" ht="30">
      <c r="A68" s="360"/>
      <c r="B68" s="43" t="s">
        <v>97</v>
      </c>
      <c r="C68" s="363">
        <v>2009</v>
      </c>
      <c r="D68" s="46">
        <f>AVERAGE(E68:AF68)</f>
        <v>0.4831806065501407</v>
      </c>
      <c r="E68" s="121">
        <f>100%-E56</f>
        <v>0.6398266582791641</v>
      </c>
      <c r="F68" s="121">
        <f aca="true" t="shared" si="10" ref="F68:AF68">100%-F56</f>
        <v>0.3836156351791531</v>
      </c>
      <c r="G68" s="121">
        <f t="shared" si="10"/>
        <v>0.42000000000000004</v>
      </c>
      <c r="H68" s="121">
        <f t="shared" si="10"/>
        <v>0.3800519818063678</v>
      </c>
      <c r="I68" s="121">
        <f t="shared" si="10"/>
        <v>0.31687898089171973</v>
      </c>
      <c r="J68" s="126">
        <f t="shared" si="10"/>
        <v>0.2700116219946248</v>
      </c>
      <c r="K68" s="126">
        <f t="shared" si="10"/>
        <v>0.47671353251318105</v>
      </c>
      <c r="L68" s="126">
        <f t="shared" si="10"/>
        <v>0.9166666666666666</v>
      </c>
      <c r="M68" s="126">
        <f t="shared" si="10"/>
        <v>0.7999340260597064</v>
      </c>
      <c r="N68" s="126">
        <f t="shared" si="10"/>
        <v>0.2800193016923448</v>
      </c>
      <c r="O68" s="126">
        <f t="shared" si="10"/>
        <v>0.6103500761035008</v>
      </c>
      <c r="P68" s="126">
        <f t="shared" si="10"/>
        <v>0.2668929110105581</v>
      </c>
      <c r="Q68" s="126">
        <f t="shared" si="10"/>
        <v>0.3666965486329</v>
      </c>
      <c r="R68" s="126">
        <f t="shared" si="10"/>
        <v>0.5240103185652281</v>
      </c>
      <c r="S68" s="126">
        <f t="shared" si="10"/>
        <v>0.8472596585804133</v>
      </c>
      <c r="T68" s="126">
        <f t="shared" si="10"/>
        <v>0.18450437376546946</v>
      </c>
      <c r="U68" s="126">
        <f t="shared" si="10"/>
        <v>0.5016181229773462</v>
      </c>
      <c r="V68" s="126">
        <f t="shared" si="10"/>
        <v>0.9</v>
      </c>
      <c r="W68" s="126">
        <f t="shared" si="10"/>
        <v>0.47105403959336545</v>
      </c>
      <c r="X68" s="126">
        <f t="shared" si="10"/>
        <v>0.11678876678876682</v>
      </c>
      <c r="Y68" s="126">
        <f t="shared" si="10"/>
        <v>0.11470966911291358</v>
      </c>
      <c r="Z68" s="126">
        <f t="shared" si="10"/>
        <v>0.19020028612303297</v>
      </c>
      <c r="AA68" s="126">
        <f t="shared" si="10"/>
        <v>0.3952646239554317</v>
      </c>
      <c r="AB68" s="126">
        <f t="shared" si="10"/>
        <v>0.7403437967115097</v>
      </c>
      <c r="AC68" s="126">
        <f t="shared" si="10"/>
        <v>0.8666666666666667</v>
      </c>
      <c r="AD68" s="126">
        <f t="shared" si="10"/>
        <v>0.580225988700565</v>
      </c>
      <c r="AE68" s="140">
        <f t="shared" si="10"/>
        <v>0.560084836619587</v>
      </c>
      <c r="AF68" s="126">
        <f t="shared" si="10"/>
        <v>0.40866789441375073</v>
      </c>
      <c r="AG68" s="146" t="s">
        <v>255</v>
      </c>
      <c r="AH68" s="37"/>
    </row>
    <row r="69" spans="1:34" ht="30">
      <c r="A69" s="360"/>
      <c r="B69" s="44" t="s">
        <v>231</v>
      </c>
      <c r="C69" s="364">
        <v>2010</v>
      </c>
      <c r="D69" s="45">
        <f>SUM(E69:AF69)</f>
        <v>61344.1088855</v>
      </c>
      <c r="E69" s="106">
        <f>+E16-E57</f>
        <v>2896.649291666666</v>
      </c>
      <c r="F69" s="106">
        <f aca="true" t="shared" si="11" ref="F69:AF69">+F16-F57</f>
        <v>564.2542325</v>
      </c>
      <c r="G69" s="106">
        <f t="shared" si="11"/>
        <v>311.746085</v>
      </c>
      <c r="H69" s="106">
        <f t="shared" si="11"/>
        <v>3234.700455000001</v>
      </c>
      <c r="I69" s="106">
        <f t="shared" si="11"/>
        <v>183.38004999999993</v>
      </c>
      <c r="J69" s="122">
        <f t="shared" si="11"/>
        <v>1229.2301291666663</v>
      </c>
      <c r="K69" s="122">
        <f t="shared" si="11"/>
        <v>1703.99215</v>
      </c>
      <c r="L69" s="122">
        <f t="shared" si="11"/>
        <v>606.9742291666666</v>
      </c>
      <c r="M69" s="122">
        <f t="shared" si="11"/>
        <v>1248.9761083333333</v>
      </c>
      <c r="N69" s="122">
        <f t="shared" si="11"/>
        <v>2391.289588333332</v>
      </c>
      <c r="O69" s="122">
        <f t="shared" si="11"/>
        <v>324.520875</v>
      </c>
      <c r="P69" s="122">
        <f t="shared" si="11"/>
        <v>425.20819833333326</v>
      </c>
      <c r="Q69" s="122">
        <f t="shared" si="11"/>
        <v>2681.6756750000004</v>
      </c>
      <c r="R69" s="122">
        <f t="shared" si="11"/>
        <v>28116.7976775</v>
      </c>
      <c r="S69" s="122">
        <f t="shared" si="11"/>
        <v>1061.8185666666666</v>
      </c>
      <c r="T69" s="122">
        <f t="shared" si="11"/>
        <v>1439.5677333333342</v>
      </c>
      <c r="U69" s="122">
        <f t="shared" si="11"/>
        <v>1106.1182416666666</v>
      </c>
      <c r="V69" s="122">
        <f t="shared" si="11"/>
        <v>740.1136399999999</v>
      </c>
      <c r="W69" s="122">
        <f t="shared" si="11"/>
        <v>1289.4982916666668</v>
      </c>
      <c r="X69" s="122">
        <f t="shared" si="11"/>
        <v>117.2739458333333</v>
      </c>
      <c r="Y69" s="122">
        <f t="shared" si="11"/>
        <v>878.644561666666</v>
      </c>
      <c r="Z69" s="122">
        <f t="shared" si="11"/>
        <v>326.65000666666674</v>
      </c>
      <c r="AA69" s="122">
        <f t="shared" si="11"/>
        <v>1157.1487199999997</v>
      </c>
      <c r="AB69" s="122">
        <f t="shared" si="11"/>
        <v>1121.4479896666667</v>
      </c>
      <c r="AC69" s="122">
        <f t="shared" si="11"/>
        <v>833.3146616666666</v>
      </c>
      <c r="AD69" s="122">
        <f t="shared" si="11"/>
        <v>820.7459166666666</v>
      </c>
      <c r="AE69" s="132">
        <f t="shared" si="11"/>
        <v>3904.8961583333335</v>
      </c>
      <c r="AF69" s="122">
        <f t="shared" si="11"/>
        <v>627.4757066666666</v>
      </c>
      <c r="AG69" s="146" t="s">
        <v>255</v>
      </c>
      <c r="AH69" s="37"/>
    </row>
    <row r="70" spans="1:34" ht="30">
      <c r="A70" s="361"/>
      <c r="B70" s="44" t="s">
        <v>97</v>
      </c>
      <c r="C70" s="365">
        <v>2010</v>
      </c>
      <c r="D70" s="46">
        <f>AVERAGE(E70:AF70)</f>
        <v>0.40856017256947935</v>
      </c>
      <c r="E70" s="121">
        <f>100%-E58</f>
        <v>0.5895715384077724</v>
      </c>
      <c r="F70" s="121">
        <f aca="true" t="shared" si="12" ref="F70:AF70">100%-F58</f>
        <v>0.3568078175895766</v>
      </c>
      <c r="G70" s="121">
        <f t="shared" si="12"/>
        <v>0.3400000000000001</v>
      </c>
      <c r="H70" s="121">
        <f t="shared" si="12"/>
        <v>0.34002599090318397</v>
      </c>
      <c r="I70" s="121">
        <f t="shared" si="12"/>
        <v>0.2834394904458598</v>
      </c>
      <c r="J70" s="126">
        <f t="shared" si="12"/>
        <v>0.26000581099731235</v>
      </c>
      <c r="K70" s="126">
        <f t="shared" si="12"/>
        <v>0.3633567662565905</v>
      </c>
      <c r="L70" s="126">
        <f t="shared" si="12"/>
        <v>0.8333333333333334</v>
      </c>
      <c r="M70" s="126">
        <f t="shared" si="12"/>
        <v>0.5998680521194129</v>
      </c>
      <c r="N70" s="126">
        <f t="shared" si="12"/>
        <v>0.24000965084617232</v>
      </c>
      <c r="O70" s="126">
        <f t="shared" si="12"/>
        <v>0.4794520547945206</v>
      </c>
      <c r="P70" s="126">
        <f t="shared" si="12"/>
        <v>0.2334464555052791</v>
      </c>
      <c r="Q70" s="126">
        <f t="shared" si="12"/>
        <v>0.23334827431645</v>
      </c>
      <c r="R70" s="126">
        <f t="shared" si="12"/>
        <v>0.4470051592826141</v>
      </c>
      <c r="S70" s="126">
        <f t="shared" si="12"/>
        <v>0.6945193171608266</v>
      </c>
      <c r="T70" s="126">
        <f t="shared" si="12"/>
        <v>0.168984560809449</v>
      </c>
      <c r="U70" s="126">
        <f t="shared" si="12"/>
        <v>0.45321514000281415</v>
      </c>
      <c r="V70" s="126">
        <f t="shared" si="12"/>
        <v>0.8</v>
      </c>
      <c r="W70" s="126">
        <f t="shared" si="12"/>
        <v>0.40181915462814344</v>
      </c>
      <c r="X70" s="126">
        <f t="shared" si="12"/>
        <v>0.08339438339438343</v>
      </c>
      <c r="Y70" s="126">
        <f t="shared" si="12"/>
        <v>0.08235483455645676</v>
      </c>
      <c r="Z70" s="126">
        <f t="shared" si="12"/>
        <v>0.17010014306151655</v>
      </c>
      <c r="AA70" s="126">
        <f t="shared" si="12"/>
        <v>0.3476323119777158</v>
      </c>
      <c r="AB70" s="126">
        <f t="shared" si="12"/>
        <v>0.6101718983557549</v>
      </c>
      <c r="AC70" s="126">
        <f t="shared" si="12"/>
        <v>0.7333333333333334</v>
      </c>
      <c r="AD70" s="126">
        <f t="shared" si="12"/>
        <v>0.5401129943502825</v>
      </c>
      <c r="AE70" s="140">
        <f t="shared" si="12"/>
        <v>0.5300424183097936</v>
      </c>
      <c r="AF70" s="126">
        <f t="shared" si="12"/>
        <v>0.22433394720687538</v>
      </c>
      <c r="AG70" s="146" t="s">
        <v>255</v>
      </c>
      <c r="AH70" s="37"/>
    </row>
    <row r="71" spans="1:34" ht="30">
      <c r="A71" s="359" t="s">
        <v>98</v>
      </c>
      <c r="B71" s="43" t="s">
        <v>99</v>
      </c>
      <c r="C71" s="362">
        <v>2005</v>
      </c>
      <c r="D71" s="118" t="s">
        <v>232</v>
      </c>
      <c r="E71" s="118" t="s">
        <v>232</v>
      </c>
      <c r="F71" s="118" t="s">
        <v>232</v>
      </c>
      <c r="G71" s="118" t="s">
        <v>232</v>
      </c>
      <c r="H71" s="118" t="s">
        <v>232</v>
      </c>
      <c r="I71" s="118" t="s">
        <v>232</v>
      </c>
      <c r="J71" s="124" t="s">
        <v>232</v>
      </c>
      <c r="K71" s="124" t="s">
        <v>232</v>
      </c>
      <c r="L71" s="124" t="s">
        <v>232</v>
      </c>
      <c r="M71" s="124" t="s">
        <v>232</v>
      </c>
      <c r="N71" s="124" t="s">
        <v>232</v>
      </c>
      <c r="O71" s="124" t="s">
        <v>232</v>
      </c>
      <c r="P71" s="124" t="s">
        <v>232</v>
      </c>
      <c r="Q71" s="124" t="s">
        <v>232</v>
      </c>
      <c r="R71" s="124" t="s">
        <v>232</v>
      </c>
      <c r="S71" s="124" t="s">
        <v>232</v>
      </c>
      <c r="T71" s="124" t="s">
        <v>232</v>
      </c>
      <c r="U71" s="124" t="s">
        <v>232</v>
      </c>
      <c r="V71" s="124" t="s">
        <v>232</v>
      </c>
      <c r="W71" s="124" t="s">
        <v>232</v>
      </c>
      <c r="X71" s="124" t="s">
        <v>232</v>
      </c>
      <c r="Y71" s="124" t="s">
        <v>232</v>
      </c>
      <c r="Z71" s="124" t="s">
        <v>232</v>
      </c>
      <c r="AA71" s="124" t="s">
        <v>232</v>
      </c>
      <c r="AB71" s="124" t="s">
        <v>232</v>
      </c>
      <c r="AC71" s="124" t="s">
        <v>232</v>
      </c>
      <c r="AD71" s="124" t="s">
        <v>232</v>
      </c>
      <c r="AE71" s="136" t="s">
        <v>232</v>
      </c>
      <c r="AF71" s="124" t="s">
        <v>232</v>
      </c>
      <c r="AG71" s="37"/>
      <c r="AH71" s="37"/>
    </row>
    <row r="72" spans="1:34" ht="15">
      <c r="A72" s="360"/>
      <c r="B72" s="43" t="s">
        <v>100</v>
      </c>
      <c r="C72" s="363"/>
      <c r="D72" s="118" t="s">
        <v>232</v>
      </c>
      <c r="E72" s="118" t="s">
        <v>232</v>
      </c>
      <c r="F72" s="118" t="s">
        <v>232</v>
      </c>
      <c r="G72" s="118" t="s">
        <v>232</v>
      </c>
      <c r="H72" s="118" t="s">
        <v>232</v>
      </c>
      <c r="I72" s="118" t="s">
        <v>232</v>
      </c>
      <c r="J72" s="124" t="s">
        <v>232</v>
      </c>
      <c r="K72" s="124" t="s">
        <v>232</v>
      </c>
      <c r="L72" s="124" t="s">
        <v>232</v>
      </c>
      <c r="M72" s="124" t="s">
        <v>232</v>
      </c>
      <c r="N72" s="124" t="s">
        <v>232</v>
      </c>
      <c r="O72" s="124" t="s">
        <v>232</v>
      </c>
      <c r="P72" s="124" t="s">
        <v>232</v>
      </c>
      <c r="Q72" s="124" t="s">
        <v>232</v>
      </c>
      <c r="R72" s="124" t="s">
        <v>232</v>
      </c>
      <c r="S72" s="124" t="s">
        <v>232</v>
      </c>
      <c r="T72" s="124" t="s">
        <v>232</v>
      </c>
      <c r="U72" s="124" t="s">
        <v>232</v>
      </c>
      <c r="V72" s="124" t="s">
        <v>232</v>
      </c>
      <c r="W72" s="124" t="s">
        <v>232</v>
      </c>
      <c r="X72" s="124" t="s">
        <v>232</v>
      </c>
      <c r="Y72" s="124" t="s">
        <v>232</v>
      </c>
      <c r="Z72" s="124" t="s">
        <v>232</v>
      </c>
      <c r="AA72" s="124" t="s">
        <v>232</v>
      </c>
      <c r="AB72" s="124" t="s">
        <v>232</v>
      </c>
      <c r="AC72" s="124" t="s">
        <v>232</v>
      </c>
      <c r="AD72" s="124" t="s">
        <v>232</v>
      </c>
      <c r="AE72" s="136" t="s">
        <v>232</v>
      </c>
      <c r="AF72" s="124" t="s">
        <v>232</v>
      </c>
      <c r="AG72" s="37"/>
      <c r="AH72" s="37"/>
    </row>
    <row r="73" spans="1:34" ht="30">
      <c r="A73" s="360"/>
      <c r="B73" s="43" t="s">
        <v>99</v>
      </c>
      <c r="C73" s="364">
        <v>2006</v>
      </c>
      <c r="D73" s="118" t="s">
        <v>232</v>
      </c>
      <c r="E73" s="118" t="s">
        <v>232</v>
      </c>
      <c r="F73" s="118" t="s">
        <v>232</v>
      </c>
      <c r="G73" s="118" t="s">
        <v>232</v>
      </c>
      <c r="H73" s="118" t="s">
        <v>232</v>
      </c>
      <c r="I73" s="118" t="s">
        <v>232</v>
      </c>
      <c r="J73" s="124" t="s">
        <v>232</v>
      </c>
      <c r="K73" s="124" t="s">
        <v>232</v>
      </c>
      <c r="L73" s="124" t="s">
        <v>232</v>
      </c>
      <c r="M73" s="124" t="s">
        <v>232</v>
      </c>
      <c r="N73" s="124" t="s">
        <v>232</v>
      </c>
      <c r="O73" s="124" t="s">
        <v>232</v>
      </c>
      <c r="P73" s="124" t="s">
        <v>232</v>
      </c>
      <c r="Q73" s="124" t="s">
        <v>232</v>
      </c>
      <c r="R73" s="124" t="s">
        <v>232</v>
      </c>
      <c r="S73" s="124" t="s">
        <v>232</v>
      </c>
      <c r="T73" s="124" t="s">
        <v>232</v>
      </c>
      <c r="U73" s="124" t="s">
        <v>232</v>
      </c>
      <c r="V73" s="124" t="s">
        <v>232</v>
      </c>
      <c r="W73" s="124" t="s">
        <v>232</v>
      </c>
      <c r="X73" s="124" t="s">
        <v>232</v>
      </c>
      <c r="Y73" s="124" t="s">
        <v>232</v>
      </c>
      <c r="Z73" s="124" t="s">
        <v>232</v>
      </c>
      <c r="AA73" s="124" t="s">
        <v>232</v>
      </c>
      <c r="AB73" s="124" t="s">
        <v>232</v>
      </c>
      <c r="AC73" s="124" t="s">
        <v>232</v>
      </c>
      <c r="AD73" s="124" t="s">
        <v>232</v>
      </c>
      <c r="AE73" s="136" t="s">
        <v>232</v>
      </c>
      <c r="AF73" s="124" t="s">
        <v>232</v>
      </c>
      <c r="AG73" s="37"/>
      <c r="AH73" s="37"/>
    </row>
    <row r="74" spans="1:34" ht="15">
      <c r="A74" s="360"/>
      <c r="B74" s="43" t="s">
        <v>100</v>
      </c>
      <c r="C74" s="365"/>
      <c r="D74" s="118" t="s">
        <v>232</v>
      </c>
      <c r="E74" s="118" t="s">
        <v>232</v>
      </c>
      <c r="F74" s="118" t="s">
        <v>232</v>
      </c>
      <c r="G74" s="118" t="s">
        <v>232</v>
      </c>
      <c r="H74" s="118" t="s">
        <v>232</v>
      </c>
      <c r="I74" s="118" t="s">
        <v>232</v>
      </c>
      <c r="J74" s="124" t="s">
        <v>232</v>
      </c>
      <c r="K74" s="124" t="s">
        <v>232</v>
      </c>
      <c r="L74" s="124" t="s">
        <v>232</v>
      </c>
      <c r="M74" s="124" t="s">
        <v>232</v>
      </c>
      <c r="N74" s="124" t="s">
        <v>232</v>
      </c>
      <c r="O74" s="124" t="s">
        <v>232</v>
      </c>
      <c r="P74" s="124" t="s">
        <v>232</v>
      </c>
      <c r="Q74" s="124" t="s">
        <v>232</v>
      </c>
      <c r="R74" s="124" t="s">
        <v>232</v>
      </c>
      <c r="S74" s="124" t="s">
        <v>232</v>
      </c>
      <c r="T74" s="124" t="s">
        <v>232</v>
      </c>
      <c r="U74" s="124" t="s">
        <v>232</v>
      </c>
      <c r="V74" s="124" t="s">
        <v>232</v>
      </c>
      <c r="W74" s="124" t="s">
        <v>232</v>
      </c>
      <c r="X74" s="124" t="s">
        <v>232</v>
      </c>
      <c r="Y74" s="124" t="s">
        <v>232</v>
      </c>
      <c r="Z74" s="124" t="s">
        <v>232</v>
      </c>
      <c r="AA74" s="124" t="s">
        <v>232</v>
      </c>
      <c r="AB74" s="124" t="s">
        <v>232</v>
      </c>
      <c r="AC74" s="124" t="s">
        <v>232</v>
      </c>
      <c r="AD74" s="124" t="s">
        <v>232</v>
      </c>
      <c r="AE74" s="136" t="s">
        <v>232</v>
      </c>
      <c r="AF74" s="124" t="s">
        <v>232</v>
      </c>
      <c r="AG74" s="37"/>
      <c r="AH74" s="37"/>
    </row>
    <row r="75" spans="1:34" ht="30">
      <c r="A75" s="360"/>
      <c r="B75" s="43" t="s">
        <v>99</v>
      </c>
      <c r="C75" s="362">
        <v>2007</v>
      </c>
      <c r="D75" s="118" t="s">
        <v>232</v>
      </c>
      <c r="E75" s="118" t="s">
        <v>232</v>
      </c>
      <c r="F75" s="118" t="s">
        <v>232</v>
      </c>
      <c r="G75" s="118" t="s">
        <v>232</v>
      </c>
      <c r="H75" s="118" t="s">
        <v>232</v>
      </c>
      <c r="I75" s="118" t="s">
        <v>232</v>
      </c>
      <c r="J75" s="124" t="s">
        <v>232</v>
      </c>
      <c r="K75" s="124" t="s">
        <v>232</v>
      </c>
      <c r="L75" s="124" t="s">
        <v>232</v>
      </c>
      <c r="M75" s="124" t="s">
        <v>232</v>
      </c>
      <c r="N75" s="124" t="s">
        <v>232</v>
      </c>
      <c r="O75" s="124" t="s">
        <v>232</v>
      </c>
      <c r="P75" s="124" t="s">
        <v>232</v>
      </c>
      <c r="Q75" s="124" t="s">
        <v>232</v>
      </c>
      <c r="R75" s="124" t="s">
        <v>232</v>
      </c>
      <c r="S75" s="124" t="s">
        <v>232</v>
      </c>
      <c r="T75" s="124" t="s">
        <v>232</v>
      </c>
      <c r="U75" s="124" t="s">
        <v>232</v>
      </c>
      <c r="V75" s="124" t="s">
        <v>232</v>
      </c>
      <c r="W75" s="124" t="s">
        <v>232</v>
      </c>
      <c r="X75" s="124" t="s">
        <v>232</v>
      </c>
      <c r="Y75" s="124" t="s">
        <v>232</v>
      </c>
      <c r="Z75" s="124" t="s">
        <v>232</v>
      </c>
      <c r="AA75" s="124" t="s">
        <v>232</v>
      </c>
      <c r="AB75" s="124" t="s">
        <v>232</v>
      </c>
      <c r="AC75" s="124" t="s">
        <v>232</v>
      </c>
      <c r="AD75" s="124" t="s">
        <v>232</v>
      </c>
      <c r="AE75" s="136" t="s">
        <v>232</v>
      </c>
      <c r="AF75" s="124" t="s">
        <v>232</v>
      </c>
      <c r="AG75" s="37"/>
      <c r="AH75" s="37"/>
    </row>
    <row r="76" spans="1:34" ht="15">
      <c r="A76" s="360"/>
      <c r="B76" s="43" t="s">
        <v>100</v>
      </c>
      <c r="C76" s="363"/>
      <c r="D76" s="118" t="s">
        <v>232</v>
      </c>
      <c r="E76" s="118" t="s">
        <v>232</v>
      </c>
      <c r="F76" s="118" t="s">
        <v>232</v>
      </c>
      <c r="G76" s="118" t="s">
        <v>232</v>
      </c>
      <c r="H76" s="118" t="s">
        <v>232</v>
      </c>
      <c r="I76" s="118" t="s">
        <v>232</v>
      </c>
      <c r="J76" s="124" t="s">
        <v>232</v>
      </c>
      <c r="K76" s="124" t="s">
        <v>232</v>
      </c>
      <c r="L76" s="124" t="s">
        <v>232</v>
      </c>
      <c r="M76" s="124" t="s">
        <v>232</v>
      </c>
      <c r="N76" s="124" t="s">
        <v>232</v>
      </c>
      <c r="O76" s="124" t="s">
        <v>232</v>
      </c>
      <c r="P76" s="124" t="s">
        <v>232</v>
      </c>
      <c r="Q76" s="124" t="s">
        <v>232</v>
      </c>
      <c r="R76" s="124" t="s">
        <v>232</v>
      </c>
      <c r="S76" s="124" t="s">
        <v>232</v>
      </c>
      <c r="T76" s="124" t="s">
        <v>232</v>
      </c>
      <c r="U76" s="124" t="s">
        <v>232</v>
      </c>
      <c r="V76" s="124" t="s">
        <v>232</v>
      </c>
      <c r="W76" s="124" t="s">
        <v>232</v>
      </c>
      <c r="X76" s="124" t="s">
        <v>232</v>
      </c>
      <c r="Y76" s="124" t="s">
        <v>232</v>
      </c>
      <c r="Z76" s="124" t="s">
        <v>232</v>
      </c>
      <c r="AA76" s="124" t="s">
        <v>232</v>
      </c>
      <c r="AB76" s="124" t="s">
        <v>232</v>
      </c>
      <c r="AC76" s="124" t="s">
        <v>232</v>
      </c>
      <c r="AD76" s="124" t="s">
        <v>232</v>
      </c>
      <c r="AE76" s="136" t="s">
        <v>232</v>
      </c>
      <c r="AF76" s="124" t="s">
        <v>232</v>
      </c>
      <c r="AG76" s="37"/>
      <c r="AH76" s="37"/>
    </row>
    <row r="77" spans="1:34" ht="30">
      <c r="A77" s="360"/>
      <c r="B77" s="44" t="s">
        <v>101</v>
      </c>
      <c r="C77" s="364">
        <v>2008</v>
      </c>
      <c r="D77" s="118" t="s">
        <v>232</v>
      </c>
      <c r="E77" s="118" t="s">
        <v>232</v>
      </c>
      <c r="F77" s="118" t="s">
        <v>232</v>
      </c>
      <c r="G77" s="118" t="s">
        <v>232</v>
      </c>
      <c r="H77" s="118" t="s">
        <v>232</v>
      </c>
      <c r="I77" s="118" t="s">
        <v>232</v>
      </c>
      <c r="J77" s="124" t="s">
        <v>232</v>
      </c>
      <c r="K77" s="124" t="s">
        <v>232</v>
      </c>
      <c r="L77" s="124" t="s">
        <v>232</v>
      </c>
      <c r="M77" s="124" t="s">
        <v>232</v>
      </c>
      <c r="N77" s="124" t="s">
        <v>232</v>
      </c>
      <c r="O77" s="124" t="s">
        <v>232</v>
      </c>
      <c r="P77" s="124" t="s">
        <v>232</v>
      </c>
      <c r="Q77" s="124" t="s">
        <v>232</v>
      </c>
      <c r="R77" s="124" t="s">
        <v>232</v>
      </c>
      <c r="S77" s="124" t="s">
        <v>232</v>
      </c>
      <c r="T77" s="124" t="s">
        <v>232</v>
      </c>
      <c r="U77" s="124" t="s">
        <v>232</v>
      </c>
      <c r="V77" s="124" t="s">
        <v>232</v>
      </c>
      <c r="W77" s="124" t="s">
        <v>232</v>
      </c>
      <c r="X77" s="124" t="s">
        <v>232</v>
      </c>
      <c r="Y77" s="124" t="s">
        <v>232</v>
      </c>
      <c r="Z77" s="124" t="s">
        <v>232</v>
      </c>
      <c r="AA77" s="124" t="s">
        <v>232</v>
      </c>
      <c r="AB77" s="124" t="s">
        <v>232</v>
      </c>
      <c r="AC77" s="124" t="s">
        <v>232</v>
      </c>
      <c r="AD77" s="124" t="s">
        <v>232</v>
      </c>
      <c r="AE77" s="136" t="s">
        <v>232</v>
      </c>
      <c r="AF77" s="124" t="s">
        <v>232</v>
      </c>
      <c r="AG77" s="37"/>
      <c r="AH77" s="37"/>
    </row>
    <row r="78" spans="1:34" ht="15">
      <c r="A78" s="360"/>
      <c r="B78" s="44" t="s">
        <v>100</v>
      </c>
      <c r="C78" s="365"/>
      <c r="D78" s="118" t="s">
        <v>232</v>
      </c>
      <c r="E78" s="118" t="s">
        <v>232</v>
      </c>
      <c r="F78" s="118" t="s">
        <v>232</v>
      </c>
      <c r="G78" s="118" t="s">
        <v>232</v>
      </c>
      <c r="H78" s="118" t="s">
        <v>232</v>
      </c>
      <c r="I78" s="118" t="s">
        <v>232</v>
      </c>
      <c r="J78" s="124" t="s">
        <v>232</v>
      </c>
      <c r="K78" s="124" t="s">
        <v>232</v>
      </c>
      <c r="L78" s="124" t="s">
        <v>232</v>
      </c>
      <c r="M78" s="124" t="s">
        <v>232</v>
      </c>
      <c r="N78" s="124" t="s">
        <v>232</v>
      </c>
      <c r="O78" s="124" t="s">
        <v>232</v>
      </c>
      <c r="P78" s="124" t="s">
        <v>232</v>
      </c>
      <c r="Q78" s="124" t="s">
        <v>232</v>
      </c>
      <c r="R78" s="124" t="s">
        <v>232</v>
      </c>
      <c r="S78" s="124" t="s">
        <v>232</v>
      </c>
      <c r="T78" s="124" t="s">
        <v>232</v>
      </c>
      <c r="U78" s="124" t="s">
        <v>232</v>
      </c>
      <c r="V78" s="124" t="s">
        <v>232</v>
      </c>
      <c r="W78" s="124" t="s">
        <v>232</v>
      </c>
      <c r="X78" s="124" t="s">
        <v>232</v>
      </c>
      <c r="Y78" s="124" t="s">
        <v>232</v>
      </c>
      <c r="Z78" s="124" t="s">
        <v>232</v>
      </c>
      <c r="AA78" s="124" t="s">
        <v>232</v>
      </c>
      <c r="AB78" s="124" t="s">
        <v>232</v>
      </c>
      <c r="AC78" s="124" t="s">
        <v>232</v>
      </c>
      <c r="AD78" s="124" t="s">
        <v>232</v>
      </c>
      <c r="AE78" s="136" t="s">
        <v>232</v>
      </c>
      <c r="AF78" s="124" t="s">
        <v>232</v>
      </c>
      <c r="AG78" s="37"/>
      <c r="AH78" s="37"/>
    </row>
    <row r="79" spans="1:34" ht="30">
      <c r="A79" s="360"/>
      <c r="B79" s="43" t="s">
        <v>101</v>
      </c>
      <c r="C79" s="362">
        <v>2009</v>
      </c>
      <c r="D79" s="9" t="s">
        <v>232</v>
      </c>
      <c r="E79" s="9" t="s">
        <v>232</v>
      </c>
      <c r="F79" s="9" t="s">
        <v>232</v>
      </c>
      <c r="G79" s="9" t="s">
        <v>232</v>
      </c>
      <c r="H79" s="9" t="s">
        <v>232</v>
      </c>
      <c r="I79" s="9" t="s">
        <v>232</v>
      </c>
      <c r="J79" s="128" t="s">
        <v>232</v>
      </c>
      <c r="K79" s="128" t="s">
        <v>232</v>
      </c>
      <c r="L79" s="128" t="s">
        <v>232</v>
      </c>
      <c r="M79" s="128" t="s">
        <v>232</v>
      </c>
      <c r="N79" s="128" t="s">
        <v>232</v>
      </c>
      <c r="O79" s="128" t="s">
        <v>232</v>
      </c>
      <c r="P79" s="128" t="s">
        <v>232</v>
      </c>
      <c r="Q79" s="128" t="s">
        <v>232</v>
      </c>
      <c r="R79" s="128" t="s">
        <v>232</v>
      </c>
      <c r="S79" s="128" t="s">
        <v>232</v>
      </c>
      <c r="T79" s="128" t="s">
        <v>232</v>
      </c>
      <c r="U79" s="128" t="s">
        <v>232</v>
      </c>
      <c r="V79" s="128" t="s">
        <v>232</v>
      </c>
      <c r="W79" s="128" t="s">
        <v>232</v>
      </c>
      <c r="X79" s="128" t="s">
        <v>232</v>
      </c>
      <c r="Y79" s="128" t="s">
        <v>232</v>
      </c>
      <c r="Z79" s="128" t="s">
        <v>232</v>
      </c>
      <c r="AA79" s="128" t="s">
        <v>232</v>
      </c>
      <c r="AB79" s="128" t="s">
        <v>232</v>
      </c>
      <c r="AC79" s="128" t="s">
        <v>232</v>
      </c>
      <c r="AD79" s="128" t="s">
        <v>232</v>
      </c>
      <c r="AE79" s="142" t="s">
        <v>232</v>
      </c>
      <c r="AF79" s="128" t="s">
        <v>232</v>
      </c>
      <c r="AG79" s="37"/>
      <c r="AH79" s="37"/>
    </row>
    <row r="80" spans="1:34" ht="15">
      <c r="A80" s="360"/>
      <c r="B80" s="43" t="s">
        <v>100</v>
      </c>
      <c r="C80" s="363">
        <v>2009</v>
      </c>
      <c r="D80" s="9" t="s">
        <v>232</v>
      </c>
      <c r="E80" s="9" t="s">
        <v>232</v>
      </c>
      <c r="F80" s="9" t="s">
        <v>232</v>
      </c>
      <c r="G80" s="9" t="s">
        <v>232</v>
      </c>
      <c r="H80" s="9" t="s">
        <v>232</v>
      </c>
      <c r="I80" s="9" t="s">
        <v>232</v>
      </c>
      <c r="J80" s="128" t="s">
        <v>232</v>
      </c>
      <c r="K80" s="128" t="s">
        <v>232</v>
      </c>
      <c r="L80" s="128" t="s">
        <v>232</v>
      </c>
      <c r="M80" s="128" t="s">
        <v>232</v>
      </c>
      <c r="N80" s="128" t="s">
        <v>232</v>
      </c>
      <c r="O80" s="128" t="s">
        <v>232</v>
      </c>
      <c r="P80" s="128" t="s">
        <v>232</v>
      </c>
      <c r="Q80" s="128" t="s">
        <v>232</v>
      </c>
      <c r="R80" s="128" t="s">
        <v>232</v>
      </c>
      <c r="S80" s="128" t="s">
        <v>232</v>
      </c>
      <c r="T80" s="128" t="s">
        <v>232</v>
      </c>
      <c r="U80" s="128" t="s">
        <v>232</v>
      </c>
      <c r="V80" s="128" t="s">
        <v>232</v>
      </c>
      <c r="W80" s="128" t="s">
        <v>232</v>
      </c>
      <c r="X80" s="128" t="s">
        <v>232</v>
      </c>
      <c r="Y80" s="128" t="s">
        <v>232</v>
      </c>
      <c r="Z80" s="128" t="s">
        <v>232</v>
      </c>
      <c r="AA80" s="128" t="s">
        <v>232</v>
      </c>
      <c r="AB80" s="128" t="s">
        <v>232</v>
      </c>
      <c r="AC80" s="128" t="s">
        <v>232</v>
      </c>
      <c r="AD80" s="128" t="s">
        <v>232</v>
      </c>
      <c r="AE80" s="142" t="s">
        <v>232</v>
      </c>
      <c r="AF80" s="128" t="s">
        <v>232</v>
      </c>
      <c r="AG80" s="37"/>
      <c r="AH80" s="37"/>
    </row>
    <row r="81" spans="1:34" ht="30">
      <c r="A81" s="360"/>
      <c r="B81" s="44" t="s">
        <v>101</v>
      </c>
      <c r="C81" s="364">
        <v>2010</v>
      </c>
      <c r="D81" s="9" t="s">
        <v>232</v>
      </c>
      <c r="E81" s="9" t="s">
        <v>232</v>
      </c>
      <c r="F81" s="9" t="s">
        <v>232</v>
      </c>
      <c r="G81" s="9" t="s">
        <v>232</v>
      </c>
      <c r="H81" s="9" t="s">
        <v>232</v>
      </c>
      <c r="I81" s="9" t="s">
        <v>232</v>
      </c>
      <c r="J81" s="128" t="s">
        <v>232</v>
      </c>
      <c r="K81" s="128" t="s">
        <v>232</v>
      </c>
      <c r="L81" s="128" t="s">
        <v>232</v>
      </c>
      <c r="M81" s="128" t="s">
        <v>232</v>
      </c>
      <c r="N81" s="128" t="s">
        <v>232</v>
      </c>
      <c r="O81" s="128" t="s">
        <v>232</v>
      </c>
      <c r="P81" s="128" t="s">
        <v>232</v>
      </c>
      <c r="Q81" s="128" t="s">
        <v>232</v>
      </c>
      <c r="R81" s="128" t="s">
        <v>232</v>
      </c>
      <c r="S81" s="128" t="s">
        <v>232</v>
      </c>
      <c r="T81" s="128" t="s">
        <v>232</v>
      </c>
      <c r="U81" s="128" t="s">
        <v>232</v>
      </c>
      <c r="V81" s="128" t="s">
        <v>232</v>
      </c>
      <c r="W81" s="128" t="s">
        <v>232</v>
      </c>
      <c r="X81" s="128" t="s">
        <v>232</v>
      </c>
      <c r="Y81" s="128" t="s">
        <v>232</v>
      </c>
      <c r="Z81" s="128" t="s">
        <v>232</v>
      </c>
      <c r="AA81" s="128" t="s">
        <v>232</v>
      </c>
      <c r="AB81" s="128" t="s">
        <v>232</v>
      </c>
      <c r="AC81" s="128" t="s">
        <v>232</v>
      </c>
      <c r="AD81" s="128" t="s">
        <v>232</v>
      </c>
      <c r="AE81" s="142" t="s">
        <v>232</v>
      </c>
      <c r="AF81" s="128" t="s">
        <v>232</v>
      </c>
      <c r="AG81" s="37"/>
      <c r="AH81" s="37"/>
    </row>
    <row r="82" spans="1:34" ht="15">
      <c r="A82" s="361"/>
      <c r="B82" s="44" t="s">
        <v>100</v>
      </c>
      <c r="C82" s="365">
        <v>2010</v>
      </c>
      <c r="D82" s="9" t="s">
        <v>232</v>
      </c>
      <c r="E82" s="9" t="s">
        <v>232</v>
      </c>
      <c r="F82" s="9" t="s">
        <v>232</v>
      </c>
      <c r="G82" s="9" t="s">
        <v>232</v>
      </c>
      <c r="H82" s="9" t="s">
        <v>232</v>
      </c>
      <c r="I82" s="9" t="s">
        <v>232</v>
      </c>
      <c r="J82" s="128" t="s">
        <v>232</v>
      </c>
      <c r="K82" s="128" t="s">
        <v>232</v>
      </c>
      <c r="L82" s="128" t="s">
        <v>232</v>
      </c>
      <c r="M82" s="128" t="s">
        <v>232</v>
      </c>
      <c r="N82" s="128" t="s">
        <v>232</v>
      </c>
      <c r="O82" s="128" t="s">
        <v>232</v>
      </c>
      <c r="P82" s="128" t="s">
        <v>232</v>
      </c>
      <c r="Q82" s="128" t="s">
        <v>232</v>
      </c>
      <c r="R82" s="128" t="s">
        <v>232</v>
      </c>
      <c r="S82" s="128" t="s">
        <v>232</v>
      </c>
      <c r="T82" s="128" t="s">
        <v>232</v>
      </c>
      <c r="U82" s="128" t="s">
        <v>232</v>
      </c>
      <c r="V82" s="128" t="s">
        <v>232</v>
      </c>
      <c r="W82" s="128" t="s">
        <v>232</v>
      </c>
      <c r="X82" s="128" t="s">
        <v>232</v>
      </c>
      <c r="Y82" s="128" t="s">
        <v>232</v>
      </c>
      <c r="Z82" s="128" t="s">
        <v>232</v>
      </c>
      <c r="AA82" s="128" t="s">
        <v>232</v>
      </c>
      <c r="AB82" s="128" t="s">
        <v>232</v>
      </c>
      <c r="AC82" s="128" t="s">
        <v>232</v>
      </c>
      <c r="AD82" s="128" t="s">
        <v>232</v>
      </c>
      <c r="AE82" s="142" t="s">
        <v>232</v>
      </c>
      <c r="AF82" s="128" t="s">
        <v>232</v>
      </c>
      <c r="AG82" s="37"/>
      <c r="AH82" s="37"/>
    </row>
    <row r="85" spans="3:4" ht="15">
      <c r="C85" s="50"/>
      <c r="D85" s="51"/>
    </row>
    <row r="86" spans="3:4" ht="15">
      <c r="C86" s="50"/>
      <c r="D86" s="51"/>
    </row>
    <row r="87" spans="3:4" ht="15">
      <c r="C87" s="50"/>
      <c r="D87" s="51"/>
    </row>
    <row r="88" spans="3:4" ht="15">
      <c r="C88" s="50"/>
      <c r="D88" s="51"/>
    </row>
    <row r="89" spans="3:4" ht="15">
      <c r="C89" s="50"/>
      <c r="D89" s="51"/>
    </row>
    <row r="90" spans="3:4" ht="15">
      <c r="C90" s="50"/>
      <c r="D90" s="51"/>
    </row>
    <row r="91" spans="3:4" ht="15">
      <c r="C91" s="50"/>
      <c r="D91" s="51"/>
    </row>
    <row r="92" spans="3:4" ht="15">
      <c r="C92" s="50"/>
      <c r="D92" s="51"/>
    </row>
    <row r="93" spans="3:4" ht="15">
      <c r="C93" s="50"/>
      <c r="D93" s="51"/>
    </row>
    <row r="94" spans="3:4" ht="15">
      <c r="C94" s="50"/>
      <c r="D94" s="51"/>
    </row>
    <row r="95" spans="3:4" ht="15">
      <c r="C95" s="52"/>
      <c r="D95" s="51"/>
    </row>
    <row r="96" spans="3:4" ht="15">
      <c r="C96" s="50"/>
      <c r="D96" s="51"/>
    </row>
    <row r="97" spans="3:4" ht="15">
      <c r="C97" s="50"/>
      <c r="D97" s="51"/>
    </row>
    <row r="98" spans="3:4" ht="15">
      <c r="C98" s="50"/>
      <c r="D98" s="51"/>
    </row>
    <row r="99" spans="3:4" ht="15">
      <c r="C99" s="50"/>
      <c r="D99" s="51"/>
    </row>
    <row r="100" spans="3:4" ht="15">
      <c r="C100" s="50"/>
      <c r="D100" s="51"/>
    </row>
    <row r="101" spans="3:4" ht="15">
      <c r="C101" s="52"/>
      <c r="D101" s="51"/>
    </row>
    <row r="102" spans="3:4" ht="15">
      <c r="C102" s="50"/>
      <c r="D102" s="51"/>
    </row>
    <row r="103" spans="3:4" ht="15">
      <c r="C103" s="50"/>
      <c r="D103" s="51"/>
    </row>
    <row r="104" spans="3:4" ht="15">
      <c r="C104" s="50"/>
      <c r="D104" s="51"/>
    </row>
    <row r="105" spans="3:4" ht="15">
      <c r="C105" s="50"/>
      <c r="D105" s="51"/>
    </row>
    <row r="106" spans="3:4" ht="15">
      <c r="C106" s="50"/>
      <c r="D106" s="51"/>
    </row>
    <row r="107" spans="3:4" ht="15">
      <c r="C107" s="50"/>
      <c r="D107" s="51"/>
    </row>
    <row r="108" spans="3:4" ht="15">
      <c r="C108" s="52"/>
      <c r="D108" s="51"/>
    </row>
    <row r="109" spans="3:4" ht="15">
      <c r="C109" s="50"/>
      <c r="D109" s="51"/>
    </row>
    <row r="110" spans="3:4" ht="15">
      <c r="C110" s="50"/>
      <c r="D110" s="51"/>
    </row>
    <row r="111" spans="3:4" ht="15">
      <c r="C111" s="50"/>
      <c r="D111" s="51"/>
    </row>
  </sheetData>
  <sheetProtection/>
  <mergeCells count="30">
    <mergeCell ref="C22:C26"/>
    <mergeCell ref="C27:C31"/>
    <mergeCell ref="C32:C36"/>
    <mergeCell ref="C37:C41"/>
    <mergeCell ref="C17:C21"/>
    <mergeCell ref="A10:B10"/>
    <mergeCell ref="A13:A16"/>
    <mergeCell ref="A17:A46"/>
    <mergeCell ref="C42:C46"/>
    <mergeCell ref="A47:A58"/>
    <mergeCell ref="C47:C48"/>
    <mergeCell ref="C49:C50"/>
    <mergeCell ref="C51:C52"/>
    <mergeCell ref="C53:C54"/>
    <mergeCell ref="C55:C56"/>
    <mergeCell ref="C57:C58"/>
    <mergeCell ref="A59:A70"/>
    <mergeCell ref="C59:C60"/>
    <mergeCell ref="C61:C62"/>
    <mergeCell ref="C63:C64"/>
    <mergeCell ref="C65:C66"/>
    <mergeCell ref="C67:C68"/>
    <mergeCell ref="C69:C70"/>
    <mergeCell ref="A71:A82"/>
    <mergeCell ref="C71:C72"/>
    <mergeCell ref="C73:C74"/>
    <mergeCell ref="C75:C76"/>
    <mergeCell ref="C77:C78"/>
    <mergeCell ref="C79:C80"/>
    <mergeCell ref="C81:C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13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219" sqref="AK219"/>
    </sheetView>
  </sheetViews>
  <sheetFormatPr defaultColWidth="11.421875" defaultRowHeight="15"/>
  <cols>
    <col min="1" max="1" width="47.421875" style="0" customWidth="1"/>
    <col min="2" max="2" width="39.57421875" style="0" customWidth="1"/>
    <col min="4" max="4" width="15.00390625" style="0" customWidth="1"/>
    <col min="5" max="5" width="14.8515625" style="0" customWidth="1"/>
    <col min="6" max="6" width="12.28125" style="0" hidden="1" customWidth="1"/>
    <col min="7" max="7" width="14.28125" style="0" hidden="1" customWidth="1"/>
    <col min="8" max="8" width="14.28125" style="0" customWidth="1"/>
    <col min="9" max="13" width="14.28125" style="0" hidden="1" customWidth="1"/>
    <col min="14" max="14" width="13.00390625" style="0" hidden="1" customWidth="1"/>
    <col min="15" max="16" width="14.28125" style="0" hidden="1" customWidth="1"/>
    <col min="17" max="17" width="15.57421875" style="0" hidden="1" customWidth="1"/>
    <col min="18" max="20" width="0" style="0" hidden="1" customWidth="1"/>
    <col min="21" max="21" width="15.421875" style="0" hidden="1" customWidth="1"/>
    <col min="22" max="35" width="0" style="0" hidden="1" customWidth="1"/>
    <col min="36" max="36" width="25.57421875" style="0" customWidth="1"/>
    <col min="37" max="37" width="24.57421875" style="0" customWidth="1"/>
  </cols>
  <sheetData>
    <row r="1" spans="1:17" s="11" customFormat="1" ht="18.75">
      <c r="A1" s="10" t="s">
        <v>821</v>
      </c>
      <c r="B1"/>
      <c r="C1"/>
      <c r="D1"/>
      <c r="E1"/>
      <c r="F1"/>
      <c r="G1" t="s">
        <v>808</v>
      </c>
      <c r="H1"/>
      <c r="I1"/>
      <c r="J1"/>
      <c r="K1"/>
      <c r="L1"/>
      <c r="M1"/>
      <c r="N1"/>
      <c r="O1"/>
      <c r="P1"/>
      <c r="Q1"/>
    </row>
    <row r="2" spans="1:17" s="11" customFormat="1" ht="15">
      <c r="A2" t="s">
        <v>159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11" customFormat="1" ht="15">
      <c r="A3"/>
      <c r="B3"/>
      <c r="C3"/>
      <c r="D3"/>
      <c r="E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/>
    </row>
    <row r="4" spans="1:37" s="11" customFormat="1" ht="68.25" customHeight="1">
      <c r="A4" s="295" t="s">
        <v>87</v>
      </c>
      <c r="B4" s="295"/>
      <c r="C4" s="53" t="s">
        <v>88</v>
      </c>
      <c r="D4" s="23" t="s">
        <v>158</v>
      </c>
      <c r="E4" s="27" t="s">
        <v>208</v>
      </c>
      <c r="F4" s="29" t="s">
        <v>178</v>
      </c>
      <c r="G4" s="30" t="s">
        <v>179</v>
      </c>
      <c r="H4" s="31" t="s">
        <v>180</v>
      </c>
      <c r="I4" s="30" t="s">
        <v>181</v>
      </c>
      <c r="J4" s="31" t="s">
        <v>182</v>
      </c>
      <c r="K4" s="30" t="s">
        <v>183</v>
      </c>
      <c r="L4" s="31" t="s">
        <v>184</v>
      </c>
      <c r="M4" s="30" t="s">
        <v>185</v>
      </c>
      <c r="N4" s="31" t="s">
        <v>186</v>
      </c>
      <c r="O4" s="30" t="s">
        <v>187</v>
      </c>
      <c r="P4" s="31" t="s">
        <v>188</v>
      </c>
      <c r="Q4" s="30" t="s">
        <v>189</v>
      </c>
      <c r="R4" s="31" t="s">
        <v>190</v>
      </c>
      <c r="S4" s="30" t="s">
        <v>191</v>
      </c>
      <c r="T4" s="31" t="s">
        <v>192</v>
      </c>
      <c r="U4" s="30" t="s">
        <v>193</v>
      </c>
      <c r="V4" s="31" t="s">
        <v>194</v>
      </c>
      <c r="W4" s="30" t="s">
        <v>195</v>
      </c>
      <c r="X4" s="31" t="s">
        <v>196</v>
      </c>
      <c r="Y4" s="30" t="s">
        <v>197</v>
      </c>
      <c r="Z4" s="31" t="s">
        <v>198</v>
      </c>
      <c r="AA4" s="30" t="s">
        <v>199</v>
      </c>
      <c r="AB4" s="31" t="s">
        <v>200</v>
      </c>
      <c r="AC4" s="30" t="s">
        <v>201</v>
      </c>
      <c r="AD4" s="31" t="s">
        <v>202</v>
      </c>
      <c r="AE4" s="30" t="s">
        <v>203</v>
      </c>
      <c r="AF4" s="31" t="s">
        <v>204</v>
      </c>
      <c r="AG4" s="30" t="s">
        <v>205</v>
      </c>
      <c r="AH4" s="31" t="s">
        <v>206</v>
      </c>
      <c r="AI4" s="30" t="s">
        <v>207</v>
      </c>
      <c r="AJ4" s="30" t="s">
        <v>809</v>
      </c>
      <c r="AK4" s="28" t="s">
        <v>130</v>
      </c>
    </row>
    <row r="5" spans="1:37" s="11" customFormat="1" ht="18.75" customHeight="1">
      <c r="A5" s="380" t="s">
        <v>810</v>
      </c>
      <c r="B5" s="380"/>
      <c r="C5" s="60">
        <v>2005</v>
      </c>
      <c r="D5" s="79"/>
      <c r="E5" s="58">
        <v>0.9493</v>
      </c>
      <c r="F5" s="58">
        <v>0.9293</v>
      </c>
      <c r="G5" s="58">
        <v>0.8585</v>
      </c>
      <c r="H5" s="58">
        <v>0.8504</v>
      </c>
      <c r="I5" s="58">
        <v>0.9456</v>
      </c>
      <c r="J5" s="58">
        <v>1.1264</v>
      </c>
      <c r="K5" s="58">
        <v>0.9668</v>
      </c>
      <c r="L5" s="58">
        <v>1.0078</v>
      </c>
      <c r="M5" s="58">
        <v>1.3393</v>
      </c>
      <c r="N5" s="58">
        <v>0.5749</v>
      </c>
      <c r="O5" s="58">
        <v>0.7787</v>
      </c>
      <c r="P5" s="58">
        <v>0.9157</v>
      </c>
      <c r="Q5" s="58">
        <v>0.8847</v>
      </c>
      <c r="R5" s="58">
        <v>0.9896</v>
      </c>
      <c r="S5" s="58">
        <v>0.9662</v>
      </c>
      <c r="T5" s="58">
        <v>1.3708</v>
      </c>
      <c r="U5" s="58">
        <v>0.9975</v>
      </c>
      <c r="V5" s="58">
        <v>0.7634</v>
      </c>
      <c r="W5" s="58">
        <v>0.6984</v>
      </c>
      <c r="X5" s="58">
        <v>0.8347</v>
      </c>
      <c r="Y5" s="58">
        <v>1.3371</v>
      </c>
      <c r="Z5" s="58">
        <v>1.0161</v>
      </c>
      <c r="AA5" s="58">
        <v>0.7933</v>
      </c>
      <c r="AB5" s="58">
        <v>1.0423</v>
      </c>
      <c r="AC5" s="58">
        <v>0.9116</v>
      </c>
      <c r="AD5" s="58">
        <v>0.9563</v>
      </c>
      <c r="AE5" s="58" t="s">
        <v>234</v>
      </c>
      <c r="AF5" s="58">
        <v>0.9256</v>
      </c>
      <c r="AG5" s="58">
        <v>0.8475</v>
      </c>
      <c r="AH5" s="59" t="s">
        <v>235</v>
      </c>
      <c r="AI5" s="58">
        <v>0.9678</v>
      </c>
      <c r="AJ5" s="58"/>
      <c r="AK5" s="59" t="s">
        <v>233</v>
      </c>
    </row>
    <row r="6" spans="1:37" s="11" customFormat="1" ht="18.75" customHeight="1">
      <c r="A6" s="380"/>
      <c r="B6" s="380"/>
      <c r="C6" s="60">
        <v>2006</v>
      </c>
      <c r="D6" s="79"/>
      <c r="E6" s="58">
        <v>1.0299</v>
      </c>
      <c r="F6" s="58">
        <v>0.9261</v>
      </c>
      <c r="G6" s="58">
        <v>0.8541</v>
      </c>
      <c r="H6" s="58">
        <v>0.975</v>
      </c>
      <c r="I6" s="58">
        <v>0.8737</v>
      </c>
      <c r="J6" s="58">
        <v>1.2852</v>
      </c>
      <c r="K6" s="58">
        <v>1.0066</v>
      </c>
      <c r="L6" s="58">
        <v>1.0534</v>
      </c>
      <c r="M6" s="58">
        <v>1.2863</v>
      </c>
      <c r="N6" s="58">
        <v>1.4578</v>
      </c>
      <c r="O6" s="58">
        <v>0.8434</v>
      </c>
      <c r="P6" s="58">
        <v>0.9769</v>
      </c>
      <c r="Q6" s="58">
        <v>0.847</v>
      </c>
      <c r="R6" s="58">
        <v>1.0471</v>
      </c>
      <c r="S6" s="58">
        <v>1.1332</v>
      </c>
      <c r="T6" s="58">
        <v>1.7668</v>
      </c>
      <c r="U6" s="58">
        <v>1.008</v>
      </c>
      <c r="V6" s="58">
        <v>0.7626</v>
      </c>
      <c r="W6" s="58">
        <v>0.7039</v>
      </c>
      <c r="X6" s="58">
        <v>1.0068</v>
      </c>
      <c r="Y6" s="58">
        <v>1.5513</v>
      </c>
      <c r="Z6" s="58">
        <v>1.0292</v>
      </c>
      <c r="AA6" s="58">
        <v>0.8174</v>
      </c>
      <c r="AB6" s="58">
        <v>1.168</v>
      </c>
      <c r="AC6" s="58">
        <v>0.9256</v>
      </c>
      <c r="AD6" s="58">
        <v>1.1437</v>
      </c>
      <c r="AE6" s="58" t="s">
        <v>234</v>
      </c>
      <c r="AF6" s="58">
        <v>1.0825</v>
      </c>
      <c r="AG6" s="58">
        <v>1.2725</v>
      </c>
      <c r="AH6" s="59" t="s">
        <v>235</v>
      </c>
      <c r="AI6" s="58">
        <v>0.9234</v>
      </c>
      <c r="AJ6" s="58"/>
      <c r="AK6" s="59" t="s">
        <v>233</v>
      </c>
    </row>
    <row r="7" spans="1:37" s="11" customFormat="1" ht="18.75" customHeight="1">
      <c r="A7" s="380"/>
      <c r="B7" s="380"/>
      <c r="C7" s="60">
        <v>2007</v>
      </c>
      <c r="D7" s="59" t="s">
        <v>236</v>
      </c>
      <c r="E7" s="58">
        <v>0.9736</v>
      </c>
      <c r="F7" s="58">
        <v>0.9266</v>
      </c>
      <c r="G7" s="58">
        <v>1.0669</v>
      </c>
      <c r="H7" s="58">
        <v>1.0116</v>
      </c>
      <c r="I7" s="58">
        <v>0.9733</v>
      </c>
      <c r="J7" s="58">
        <v>1.045</v>
      </c>
      <c r="K7" s="58">
        <v>0.8592</v>
      </c>
      <c r="L7" s="58">
        <v>0.851</v>
      </c>
      <c r="M7" s="58">
        <v>1.2032</v>
      </c>
      <c r="N7" s="58">
        <v>1.4621</v>
      </c>
      <c r="O7" s="58">
        <v>1.0107</v>
      </c>
      <c r="P7" s="58">
        <v>0.9747</v>
      </c>
      <c r="Q7" s="58">
        <v>1.0124</v>
      </c>
      <c r="R7" s="58">
        <v>0.9673</v>
      </c>
      <c r="S7" s="58">
        <v>0.9917</v>
      </c>
      <c r="T7" s="58">
        <v>1.7703</v>
      </c>
      <c r="U7" s="58">
        <v>1.0658</v>
      </c>
      <c r="V7" s="58">
        <v>0.7481</v>
      </c>
      <c r="W7" s="58">
        <v>0.5079</v>
      </c>
      <c r="X7" s="58">
        <v>0.8795</v>
      </c>
      <c r="Y7" s="58">
        <v>1.4421</v>
      </c>
      <c r="Z7" s="58">
        <v>0.9814</v>
      </c>
      <c r="AA7" s="58">
        <v>0.7828</v>
      </c>
      <c r="AB7" s="58">
        <v>1.1869</v>
      </c>
      <c r="AC7" s="58">
        <v>0.9045</v>
      </c>
      <c r="AD7" s="58">
        <v>1.0401</v>
      </c>
      <c r="AE7" s="58" t="s">
        <v>234</v>
      </c>
      <c r="AF7" s="58">
        <v>1.2481</v>
      </c>
      <c r="AG7" s="58">
        <v>0.8216</v>
      </c>
      <c r="AH7" s="59" t="s">
        <v>235</v>
      </c>
      <c r="AI7" s="58">
        <v>0.8233</v>
      </c>
      <c r="AJ7" s="58"/>
      <c r="AK7" s="59" t="s">
        <v>233</v>
      </c>
    </row>
    <row r="8" spans="1:37" s="11" customFormat="1" ht="18.75" customHeight="1">
      <c r="A8" s="380"/>
      <c r="B8" s="380"/>
      <c r="C8" s="60">
        <v>2008</v>
      </c>
      <c r="D8" s="59" t="s">
        <v>237</v>
      </c>
      <c r="E8" s="58">
        <v>0.9477</v>
      </c>
      <c r="F8" s="58">
        <v>0.9694</v>
      </c>
      <c r="G8" s="58">
        <v>0.8898</v>
      </c>
      <c r="H8" s="58">
        <v>0.9054</v>
      </c>
      <c r="I8" s="58">
        <v>1.2801</v>
      </c>
      <c r="J8" s="58">
        <v>0.9166</v>
      </c>
      <c r="K8" s="58">
        <v>0.961</v>
      </c>
      <c r="L8" s="58">
        <v>0.9146</v>
      </c>
      <c r="M8" s="58">
        <v>0.8356</v>
      </c>
      <c r="N8" s="58">
        <v>0.9863</v>
      </c>
      <c r="O8" s="58">
        <v>0.7945</v>
      </c>
      <c r="P8" s="58">
        <v>0.8991</v>
      </c>
      <c r="Q8" s="58">
        <v>0.78</v>
      </c>
      <c r="R8" s="58">
        <v>0.9572</v>
      </c>
      <c r="S8" s="58">
        <v>0.9632</v>
      </c>
      <c r="T8" s="58">
        <v>1.0579</v>
      </c>
      <c r="U8" s="58">
        <v>0.9555</v>
      </c>
      <c r="V8" s="58">
        <v>0.7345</v>
      </c>
      <c r="W8" s="58">
        <v>0.9308</v>
      </c>
      <c r="X8" s="58">
        <v>0.9748</v>
      </c>
      <c r="Y8" s="58">
        <v>0.8391</v>
      </c>
      <c r="Z8" s="58">
        <v>0.9979</v>
      </c>
      <c r="AA8" s="58">
        <v>0.4716</v>
      </c>
      <c r="AB8" s="58">
        <v>1.0635</v>
      </c>
      <c r="AC8" s="58">
        <v>0.9575</v>
      </c>
      <c r="AD8" s="58">
        <v>0.9752</v>
      </c>
      <c r="AE8" s="58" t="s">
        <v>234</v>
      </c>
      <c r="AF8" s="58">
        <v>0.8851</v>
      </c>
      <c r="AG8" s="58">
        <v>0.9895</v>
      </c>
      <c r="AH8" s="58">
        <v>0</v>
      </c>
      <c r="AI8" s="58">
        <v>1.0529</v>
      </c>
      <c r="AJ8" s="58"/>
      <c r="AK8" s="59" t="s">
        <v>233</v>
      </c>
    </row>
    <row r="9" spans="1:37" s="11" customFormat="1" ht="18.75" customHeight="1">
      <c r="A9" s="380"/>
      <c r="B9" s="380"/>
      <c r="C9" s="60">
        <v>2009</v>
      </c>
      <c r="D9" s="59" t="s">
        <v>238</v>
      </c>
      <c r="E9" s="58">
        <v>0.9585</v>
      </c>
      <c r="F9" s="58">
        <v>0.9942</v>
      </c>
      <c r="G9" s="58">
        <v>0.9565</v>
      </c>
      <c r="H9" s="58">
        <v>0.8988</v>
      </c>
      <c r="I9" s="58">
        <v>0.9991</v>
      </c>
      <c r="J9" s="58">
        <v>0.9255</v>
      </c>
      <c r="K9" s="58">
        <v>0.9147</v>
      </c>
      <c r="L9" s="58">
        <v>0.9614</v>
      </c>
      <c r="M9" s="58">
        <v>0.8975</v>
      </c>
      <c r="N9" s="58">
        <v>1.1134</v>
      </c>
      <c r="O9" s="58">
        <v>0.887</v>
      </c>
      <c r="P9" s="58">
        <v>0.9256</v>
      </c>
      <c r="Q9" s="58">
        <v>0.7708</v>
      </c>
      <c r="R9" s="58">
        <v>0.8973</v>
      </c>
      <c r="S9" s="58">
        <v>1.0458</v>
      </c>
      <c r="T9" s="58">
        <v>1.0776</v>
      </c>
      <c r="U9" s="58">
        <v>0.9377</v>
      </c>
      <c r="V9" s="58">
        <v>0.7702</v>
      </c>
      <c r="W9" s="58">
        <v>0.9254</v>
      </c>
      <c r="X9" s="58">
        <v>0.9192</v>
      </c>
      <c r="Y9" s="58">
        <v>0.9385</v>
      </c>
      <c r="Z9" s="58">
        <v>1.0008</v>
      </c>
      <c r="AA9" s="58">
        <v>0.4607</v>
      </c>
      <c r="AB9" s="58">
        <v>1.0848</v>
      </c>
      <c r="AC9" s="58">
        <v>0.9482</v>
      </c>
      <c r="AD9" s="58">
        <v>0.9372</v>
      </c>
      <c r="AE9" s="58" t="s">
        <v>234</v>
      </c>
      <c r="AF9" s="58">
        <v>0.9559</v>
      </c>
      <c r="AG9" s="58">
        <v>0.9625</v>
      </c>
      <c r="AH9" s="58">
        <v>0</v>
      </c>
      <c r="AI9" s="58">
        <v>0.9582</v>
      </c>
      <c r="AJ9" s="58"/>
      <c r="AK9" s="59" t="s">
        <v>233</v>
      </c>
    </row>
    <row r="10" spans="1:37" s="11" customFormat="1" ht="15.75" customHeight="1">
      <c r="A10" s="380"/>
      <c r="B10" s="380"/>
      <c r="C10" s="242">
        <v>2010</v>
      </c>
      <c r="D10" s="79"/>
      <c r="E10" s="63">
        <v>0.6864907716700276</v>
      </c>
      <c r="F10" s="64" t="s">
        <v>232</v>
      </c>
      <c r="G10" s="63">
        <v>0.651923659497122</v>
      </c>
      <c r="H10" s="63">
        <v>0.6746987951807228</v>
      </c>
      <c r="I10" s="63">
        <v>0.9741697416974169</v>
      </c>
      <c r="J10" s="63">
        <v>0.6258281419954514</v>
      </c>
      <c r="K10" s="63">
        <v>0.7614622057001239</v>
      </c>
      <c r="L10" s="63">
        <v>0.6452800930412871</v>
      </c>
      <c r="M10" s="63">
        <v>0.6337619245126503</v>
      </c>
      <c r="N10" s="63">
        <v>0.7732015376166941</v>
      </c>
      <c r="O10" s="63">
        <v>0.5532969757064948</v>
      </c>
      <c r="P10" s="63">
        <v>0</v>
      </c>
      <c r="Q10" s="63">
        <v>0.5156449553001277</v>
      </c>
      <c r="R10" s="64">
        <v>0.7437431991294886</v>
      </c>
      <c r="S10" s="64">
        <v>0.7144050976705317</v>
      </c>
      <c r="T10" s="64">
        <v>0.8248355263157895</v>
      </c>
      <c r="U10" s="64">
        <v>0.662958036038215</v>
      </c>
      <c r="V10" s="64">
        <v>0.5218962585034014</v>
      </c>
      <c r="W10" s="64">
        <v>0.7270429654591407</v>
      </c>
      <c r="X10" s="64">
        <v>0.7086993970714901</v>
      </c>
      <c r="Y10" s="64">
        <v>0.7053752535496958</v>
      </c>
      <c r="Z10" s="64" t="s">
        <v>232</v>
      </c>
      <c r="AA10" s="64">
        <v>1.3794871794871795</v>
      </c>
      <c r="AB10" s="64">
        <v>0.8385588558855886</v>
      </c>
      <c r="AC10" s="64">
        <v>0.7387838761102254</v>
      </c>
      <c r="AD10" s="64">
        <v>0.7374924653405666</v>
      </c>
      <c r="AE10" s="58" t="s">
        <v>234</v>
      </c>
      <c r="AF10" s="64">
        <v>0.6815103632259388</v>
      </c>
      <c r="AG10" s="64">
        <v>0.7302382972160099</v>
      </c>
      <c r="AH10" s="64">
        <v>0</v>
      </c>
      <c r="AI10" s="64">
        <v>0.800109829763866</v>
      </c>
      <c r="AJ10" s="64"/>
      <c r="AK10" s="59" t="s">
        <v>233</v>
      </c>
    </row>
    <row r="11" spans="1:37" s="11" customFormat="1" ht="15.75" customHeight="1">
      <c r="A11" s="235"/>
      <c r="B11" s="235"/>
      <c r="C11" s="242">
        <v>2011</v>
      </c>
      <c r="D11" s="79"/>
      <c r="E11" s="63"/>
      <c r="F11" s="64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58"/>
      <c r="AF11" s="64"/>
      <c r="AG11" s="64"/>
      <c r="AH11" s="64"/>
      <c r="AI11" s="64"/>
      <c r="AJ11" s="64"/>
      <c r="AK11" s="59"/>
    </row>
    <row r="12" spans="1:37" s="11" customFormat="1" ht="15.75" customHeight="1">
      <c r="A12" s="235"/>
      <c r="B12" s="235"/>
      <c r="C12" s="242">
        <v>2012</v>
      </c>
      <c r="D12" s="79"/>
      <c r="E12" s="63"/>
      <c r="F12" s="6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58"/>
      <c r="AF12" s="64"/>
      <c r="AG12" s="64"/>
      <c r="AH12" s="64"/>
      <c r="AI12" s="64"/>
      <c r="AJ12" s="64"/>
      <c r="AK12" s="59"/>
    </row>
    <row r="13" spans="1:37" s="11" customFormat="1" ht="15.75" customHeight="1">
      <c r="A13" s="249"/>
      <c r="B13" s="249"/>
      <c r="C13" s="242">
        <v>2013</v>
      </c>
      <c r="D13" s="79"/>
      <c r="E13" s="63"/>
      <c r="F13" s="64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58"/>
      <c r="AF13" s="64"/>
      <c r="AG13" s="64"/>
      <c r="AH13" s="64"/>
      <c r="AI13" s="64"/>
      <c r="AJ13" s="64"/>
      <c r="AK13" s="59"/>
    </row>
    <row r="14" spans="1:37" s="11" customFormat="1" ht="16.5" customHeight="1">
      <c r="A14" s="381" t="s">
        <v>811</v>
      </c>
      <c r="B14" s="381"/>
      <c r="C14" s="61">
        <v>2005</v>
      </c>
      <c r="D14" s="65" t="s">
        <v>232</v>
      </c>
      <c r="E14" s="58">
        <v>0.5493</v>
      </c>
      <c r="F14" s="58">
        <v>0.9685</v>
      </c>
      <c r="G14" s="58">
        <v>0.9286</v>
      </c>
      <c r="H14" s="58">
        <v>0.9335</v>
      </c>
      <c r="I14" s="58">
        <v>0.8989</v>
      </c>
      <c r="J14" s="58">
        <v>1.1492</v>
      </c>
      <c r="K14" s="58">
        <v>0.911</v>
      </c>
      <c r="L14" s="58">
        <v>1.0338</v>
      </c>
      <c r="M14" s="58">
        <v>1.1343</v>
      </c>
      <c r="N14" s="58">
        <v>1.1913</v>
      </c>
      <c r="O14" s="58">
        <v>0.8192</v>
      </c>
      <c r="P14" s="58">
        <v>0.9467</v>
      </c>
      <c r="Q14" s="58">
        <v>0.86</v>
      </c>
      <c r="R14" s="58">
        <v>1.0382</v>
      </c>
      <c r="S14" s="58">
        <v>1.0154</v>
      </c>
      <c r="T14" s="58">
        <v>1.3855</v>
      </c>
      <c r="U14" s="58">
        <v>1.032</v>
      </c>
      <c r="V14" s="58">
        <v>0.8366</v>
      </c>
      <c r="W14" s="58">
        <v>0.8964</v>
      </c>
      <c r="X14" s="58">
        <v>0.9422</v>
      </c>
      <c r="Y14" s="58">
        <v>1.2424</v>
      </c>
      <c r="Z14" s="58">
        <v>1.014</v>
      </c>
      <c r="AA14" s="58">
        <v>0.7944</v>
      </c>
      <c r="AB14" s="58">
        <v>1.124</v>
      </c>
      <c r="AC14" s="58">
        <v>0.9291</v>
      </c>
      <c r="AD14" s="58">
        <v>1.0266</v>
      </c>
      <c r="AE14" s="58" t="s">
        <v>234</v>
      </c>
      <c r="AF14" s="58">
        <v>1.0468</v>
      </c>
      <c r="AG14" s="58">
        <v>0.9548</v>
      </c>
      <c r="AH14" s="58">
        <v>0</v>
      </c>
      <c r="AI14" s="58">
        <v>0.936</v>
      </c>
      <c r="AJ14" s="58"/>
      <c r="AK14" s="59" t="s">
        <v>233</v>
      </c>
    </row>
    <row r="15" spans="1:37" s="11" customFormat="1" ht="16.5" customHeight="1">
      <c r="A15" s="381"/>
      <c r="B15" s="381"/>
      <c r="C15" s="61">
        <v>2006</v>
      </c>
      <c r="D15" s="65" t="s">
        <v>232</v>
      </c>
      <c r="E15" s="58">
        <v>0.582</v>
      </c>
      <c r="F15" s="58">
        <v>0.9618</v>
      </c>
      <c r="G15" s="58">
        <v>0.9617</v>
      </c>
      <c r="H15" s="58">
        <v>1.001</v>
      </c>
      <c r="I15" s="58">
        <v>0.8517</v>
      </c>
      <c r="J15" s="58">
        <v>1.0878</v>
      </c>
      <c r="K15" s="58">
        <v>0.8796</v>
      </c>
      <c r="L15" s="58">
        <v>0.9907</v>
      </c>
      <c r="M15" s="58">
        <v>1.063</v>
      </c>
      <c r="N15" s="58">
        <v>1.073</v>
      </c>
      <c r="O15" s="58">
        <v>0.814</v>
      </c>
      <c r="P15" s="58">
        <v>0.9882</v>
      </c>
      <c r="Q15" s="58">
        <v>0.8215</v>
      </c>
      <c r="R15" s="58">
        <v>1.0885</v>
      </c>
      <c r="S15" s="58">
        <v>1.11</v>
      </c>
      <c r="T15" s="58">
        <v>1.2882</v>
      </c>
      <c r="U15" s="58">
        <v>0.9958</v>
      </c>
      <c r="V15" s="58">
        <v>0.8148</v>
      </c>
      <c r="W15" s="58">
        <v>0.6662</v>
      </c>
      <c r="X15" s="58">
        <v>0.8914</v>
      </c>
      <c r="Y15" s="58">
        <v>1.1778</v>
      </c>
      <c r="Z15" s="58">
        <v>1.0196</v>
      </c>
      <c r="AA15" s="58">
        <v>0.8309</v>
      </c>
      <c r="AB15" s="58">
        <v>1.103</v>
      </c>
      <c r="AC15" s="58">
        <v>0.961</v>
      </c>
      <c r="AD15" s="58">
        <v>1.0375</v>
      </c>
      <c r="AE15" s="58" t="s">
        <v>234</v>
      </c>
      <c r="AF15" s="58">
        <v>1.021</v>
      </c>
      <c r="AG15" s="58">
        <v>0.9599</v>
      </c>
      <c r="AH15" s="58">
        <v>0</v>
      </c>
      <c r="AI15" s="58">
        <v>0.9072</v>
      </c>
      <c r="AJ15" s="58"/>
      <c r="AK15" s="59" t="s">
        <v>233</v>
      </c>
    </row>
    <row r="16" spans="1:37" s="11" customFormat="1" ht="16.5" customHeight="1">
      <c r="A16" s="381"/>
      <c r="B16" s="381"/>
      <c r="C16" s="61">
        <v>2007</v>
      </c>
      <c r="D16" s="59" t="s">
        <v>239</v>
      </c>
      <c r="E16" s="58">
        <v>0.6327</v>
      </c>
      <c r="F16" s="58">
        <v>0.9525</v>
      </c>
      <c r="G16" s="58">
        <v>0.9807</v>
      </c>
      <c r="H16" s="58">
        <v>0.9411</v>
      </c>
      <c r="I16" s="58">
        <v>0.9402</v>
      </c>
      <c r="J16" s="58">
        <v>0.9944</v>
      </c>
      <c r="K16" s="58">
        <v>0.7894</v>
      </c>
      <c r="L16" s="58">
        <v>0.8597</v>
      </c>
      <c r="M16" s="58">
        <v>1.1525</v>
      </c>
      <c r="N16" s="58">
        <v>1.1453</v>
      </c>
      <c r="O16" s="58">
        <v>0.9312</v>
      </c>
      <c r="P16" s="58">
        <v>0.9933</v>
      </c>
      <c r="Q16" s="58">
        <v>0.9471</v>
      </c>
      <c r="R16" s="58">
        <v>1.0728</v>
      </c>
      <c r="S16" s="58">
        <v>1.0341</v>
      </c>
      <c r="T16" s="58">
        <v>1.4921</v>
      </c>
      <c r="U16" s="58">
        <v>1.0428</v>
      </c>
      <c r="V16" s="58">
        <v>0.7054</v>
      </c>
      <c r="W16" s="58">
        <v>0.5585</v>
      </c>
      <c r="X16" s="58">
        <v>0.7585</v>
      </c>
      <c r="Y16" s="58">
        <v>1.2032</v>
      </c>
      <c r="Z16" s="58">
        <v>0.9848</v>
      </c>
      <c r="AA16" s="58">
        <v>0.8748</v>
      </c>
      <c r="AB16" s="58">
        <v>1.0991</v>
      </c>
      <c r="AC16" s="58">
        <v>0.8724</v>
      </c>
      <c r="AD16" s="58">
        <v>1.0564</v>
      </c>
      <c r="AE16" s="58" t="s">
        <v>234</v>
      </c>
      <c r="AF16" s="58">
        <v>1.2194</v>
      </c>
      <c r="AG16" s="58">
        <v>0.8374</v>
      </c>
      <c r="AH16" s="58">
        <v>0</v>
      </c>
      <c r="AI16" s="58">
        <v>0.9184</v>
      </c>
      <c r="AJ16" s="58"/>
      <c r="AK16" s="59" t="s">
        <v>233</v>
      </c>
    </row>
    <row r="17" spans="1:37" s="11" customFormat="1" ht="16.5" customHeight="1">
      <c r="A17" s="381"/>
      <c r="B17" s="381"/>
      <c r="C17" s="61">
        <v>2008</v>
      </c>
      <c r="D17" s="59" t="s">
        <v>240</v>
      </c>
      <c r="E17" s="58">
        <v>0.6453</v>
      </c>
      <c r="F17" s="58">
        <v>1.0026</v>
      </c>
      <c r="G17" s="58">
        <v>0.9336</v>
      </c>
      <c r="H17" s="58">
        <v>0.9835</v>
      </c>
      <c r="I17" s="58">
        <v>1.2282</v>
      </c>
      <c r="J17" s="58">
        <v>1.0235</v>
      </c>
      <c r="K17" s="58">
        <v>0.9881</v>
      </c>
      <c r="L17" s="58">
        <v>0.9882</v>
      </c>
      <c r="M17" s="58">
        <v>0.894</v>
      </c>
      <c r="N17" s="58">
        <v>0.9725</v>
      </c>
      <c r="O17" s="58">
        <v>0.8252</v>
      </c>
      <c r="P17" s="58">
        <v>0.9351</v>
      </c>
      <c r="Q17" s="58">
        <v>0.8054</v>
      </c>
      <c r="R17" s="58">
        <v>1.0639</v>
      </c>
      <c r="S17" s="58">
        <v>0.9701</v>
      </c>
      <c r="T17" s="58">
        <v>1.1647</v>
      </c>
      <c r="U17" s="58">
        <v>1.0526</v>
      </c>
      <c r="V17" s="58">
        <v>0.8115</v>
      </c>
      <c r="W17" s="58">
        <v>0.9827</v>
      </c>
      <c r="X17" s="58">
        <v>0.9814</v>
      </c>
      <c r="Y17" s="58">
        <v>0.9357</v>
      </c>
      <c r="Z17" s="58">
        <v>1.0046</v>
      </c>
      <c r="AA17" s="58">
        <v>0.4887</v>
      </c>
      <c r="AB17" s="58">
        <v>1.1705</v>
      </c>
      <c r="AC17" s="58">
        <v>1.0337</v>
      </c>
      <c r="AD17" s="58">
        <v>1.0011</v>
      </c>
      <c r="AE17" s="58" t="s">
        <v>234</v>
      </c>
      <c r="AF17" s="58">
        <v>0.9046</v>
      </c>
      <c r="AG17" s="58">
        <v>1.0263</v>
      </c>
      <c r="AH17" s="58">
        <v>0</v>
      </c>
      <c r="AI17" s="58">
        <v>1.0616</v>
      </c>
      <c r="AJ17" s="58"/>
      <c r="AK17" s="59" t="s">
        <v>233</v>
      </c>
    </row>
    <row r="18" spans="1:37" s="11" customFormat="1" ht="16.5" customHeight="1">
      <c r="A18" s="381"/>
      <c r="B18" s="381"/>
      <c r="C18" s="61">
        <v>2009</v>
      </c>
      <c r="D18" s="66" t="s">
        <v>241</v>
      </c>
      <c r="E18" s="102">
        <v>0.6628</v>
      </c>
      <c r="F18" s="58">
        <v>1.0317</v>
      </c>
      <c r="G18" s="58">
        <v>0.9936</v>
      </c>
      <c r="H18" s="58">
        <v>0.8993</v>
      </c>
      <c r="I18" s="58">
        <v>0.9601</v>
      </c>
      <c r="J18" s="58">
        <v>0.9523</v>
      </c>
      <c r="K18" s="58">
        <v>0.9084</v>
      </c>
      <c r="L18" s="58">
        <v>0.9836</v>
      </c>
      <c r="M18" s="58">
        <v>0.8942</v>
      </c>
      <c r="N18" s="58">
        <v>1.056</v>
      </c>
      <c r="O18" s="58">
        <v>0.8816</v>
      </c>
      <c r="P18" s="58">
        <v>0.9579</v>
      </c>
      <c r="Q18" s="58">
        <v>0.7979</v>
      </c>
      <c r="R18" s="58">
        <v>0.9324</v>
      </c>
      <c r="S18" s="58">
        <v>1.0765</v>
      </c>
      <c r="T18" s="58">
        <v>1.0608</v>
      </c>
      <c r="U18" s="58">
        <v>0.9871</v>
      </c>
      <c r="V18" s="58">
        <v>0.8102</v>
      </c>
      <c r="W18" s="58">
        <v>0.9173</v>
      </c>
      <c r="X18" s="58">
        <v>0.88</v>
      </c>
      <c r="Y18" s="58">
        <v>0.9812</v>
      </c>
      <c r="Z18" s="58">
        <v>1.023</v>
      </c>
      <c r="AA18" s="58">
        <v>0.4665</v>
      </c>
      <c r="AB18" s="58">
        <v>1.0487</v>
      </c>
      <c r="AC18" s="58">
        <v>0.95</v>
      </c>
      <c r="AD18" s="58">
        <v>0.9039</v>
      </c>
      <c r="AE18" s="58" t="s">
        <v>234</v>
      </c>
      <c r="AF18" s="58">
        <v>0.9691</v>
      </c>
      <c r="AG18" s="58">
        <v>0.9303</v>
      </c>
      <c r="AH18" s="58">
        <v>0</v>
      </c>
      <c r="AI18" s="58">
        <v>0.9562</v>
      </c>
      <c r="AJ18" s="58"/>
      <c r="AK18" s="59" t="s">
        <v>233</v>
      </c>
    </row>
    <row r="19" spans="1:37" s="11" customFormat="1" ht="16.5" customHeight="1">
      <c r="A19" s="381"/>
      <c r="B19" s="381"/>
      <c r="C19" s="61">
        <v>2010</v>
      </c>
      <c r="D19" s="79" t="s">
        <v>232</v>
      </c>
      <c r="E19" s="63">
        <v>0.5053412267409576</v>
      </c>
      <c r="F19" s="64" t="s">
        <v>232</v>
      </c>
      <c r="G19" s="63">
        <v>0.44173390880090074</v>
      </c>
      <c r="H19" s="63">
        <v>0.46511627906976744</v>
      </c>
      <c r="I19" s="63">
        <v>0.475557461406518</v>
      </c>
      <c r="J19" s="63">
        <v>0.6477366255144033</v>
      </c>
      <c r="K19" s="63">
        <v>0.6067769897557131</v>
      </c>
      <c r="L19" s="63">
        <v>0.6049666590020695</v>
      </c>
      <c r="M19" s="63">
        <v>0.5073457394711067</v>
      </c>
      <c r="N19" s="63">
        <v>0.5649307844429796</v>
      </c>
      <c r="O19" s="63">
        <v>0.42533659730722156</v>
      </c>
      <c r="P19" s="63">
        <v>0.45886603668704834</v>
      </c>
      <c r="Q19" s="63">
        <v>0.41676599125943586</v>
      </c>
      <c r="R19" s="64">
        <v>0.7285807717462394</v>
      </c>
      <c r="S19" s="64">
        <v>0.5240717029449424</v>
      </c>
      <c r="T19" s="64">
        <v>0.5306834030683403</v>
      </c>
      <c r="U19" s="64">
        <v>0.5802812774685028</v>
      </c>
      <c r="V19" s="64">
        <v>0.4137022397891963</v>
      </c>
      <c r="W19" s="64">
        <v>0.46410343654304187</v>
      </c>
      <c r="X19" s="64">
        <v>0.3183074633212843</v>
      </c>
      <c r="Y19" s="64">
        <v>0.6692111959287532</v>
      </c>
      <c r="Z19" s="64" t="s">
        <v>232</v>
      </c>
      <c r="AA19" s="64">
        <v>0.5183476159085915</v>
      </c>
      <c r="AB19" s="64">
        <v>0.6011162179908076</v>
      </c>
      <c r="AC19" s="64">
        <v>0.5126546681664792</v>
      </c>
      <c r="AD19" s="64">
        <v>0.4499047619047619</v>
      </c>
      <c r="AE19" s="58" t="s">
        <v>234</v>
      </c>
      <c r="AF19" s="64">
        <v>0.568969696969697</v>
      </c>
      <c r="AG19" s="64">
        <v>0.4298212248003043</v>
      </c>
      <c r="AH19" s="64">
        <v>0.3485793485793486</v>
      </c>
      <c r="AI19" s="64">
        <v>0.5226551880380608</v>
      </c>
      <c r="AJ19" s="64"/>
      <c r="AK19" s="59" t="s">
        <v>233</v>
      </c>
    </row>
    <row r="20" spans="1:37" s="11" customFormat="1" ht="16.5" customHeight="1">
      <c r="A20" s="236"/>
      <c r="B20" s="236"/>
      <c r="C20" s="238">
        <v>2011</v>
      </c>
      <c r="D20" s="79"/>
      <c r="E20" s="63"/>
      <c r="F20" s="6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58"/>
      <c r="AF20" s="64"/>
      <c r="AG20" s="64"/>
      <c r="AH20" s="64"/>
      <c r="AI20" s="64"/>
      <c r="AJ20" s="64"/>
      <c r="AK20" s="59"/>
    </row>
    <row r="21" spans="1:37" s="11" customFormat="1" ht="16.5" customHeight="1">
      <c r="A21" s="236"/>
      <c r="B21" s="236"/>
      <c r="C21" s="238">
        <v>2012</v>
      </c>
      <c r="D21" s="79"/>
      <c r="E21" s="63"/>
      <c r="F21" s="64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58"/>
      <c r="AF21" s="64"/>
      <c r="AG21" s="64"/>
      <c r="AH21" s="64"/>
      <c r="AI21" s="64"/>
      <c r="AJ21" s="64"/>
      <c r="AK21" s="59"/>
    </row>
    <row r="22" spans="1:37" s="11" customFormat="1" ht="16.5" customHeight="1">
      <c r="A22" s="250"/>
      <c r="B22" s="250"/>
      <c r="C22" s="252">
        <v>2013</v>
      </c>
      <c r="D22" s="79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58"/>
      <c r="AF22" s="64"/>
      <c r="AG22" s="64"/>
      <c r="AH22" s="64"/>
      <c r="AI22" s="64"/>
      <c r="AJ22" s="64"/>
      <c r="AK22" s="59"/>
    </row>
    <row r="23" spans="1:37" s="11" customFormat="1" ht="16.5" customHeight="1">
      <c r="A23" s="380" t="s">
        <v>812</v>
      </c>
      <c r="B23" s="380"/>
      <c r="C23" s="60">
        <v>2005</v>
      </c>
      <c r="D23" s="79" t="s">
        <v>232</v>
      </c>
      <c r="E23" s="58">
        <v>0.2699</v>
      </c>
      <c r="F23" s="58">
        <v>0.3448</v>
      </c>
      <c r="G23" s="58">
        <v>0.2053</v>
      </c>
      <c r="H23" s="58">
        <v>0.1427</v>
      </c>
      <c r="I23" s="58">
        <v>0.1267</v>
      </c>
      <c r="J23" s="58">
        <v>0.4646</v>
      </c>
      <c r="K23" s="58">
        <v>0.2354</v>
      </c>
      <c r="L23" s="58">
        <v>0.2967</v>
      </c>
      <c r="M23" s="58">
        <v>0.2674</v>
      </c>
      <c r="N23" s="58">
        <v>0.2432</v>
      </c>
      <c r="O23" s="58">
        <v>0.1361</v>
      </c>
      <c r="P23" s="58">
        <v>0.3146</v>
      </c>
      <c r="Q23" s="58">
        <v>0.0741</v>
      </c>
      <c r="R23" s="58">
        <v>0.4161</v>
      </c>
      <c r="S23" s="58">
        <v>0.2241</v>
      </c>
      <c r="T23" s="58">
        <v>0.217</v>
      </c>
      <c r="U23" s="58">
        <v>0.319</v>
      </c>
      <c r="V23" s="58">
        <v>0.1262</v>
      </c>
      <c r="W23" s="58">
        <v>0.1041</v>
      </c>
      <c r="X23" s="58">
        <v>0.0887</v>
      </c>
      <c r="Y23" s="58">
        <v>0.2756</v>
      </c>
      <c r="Z23" s="58">
        <v>0.3272</v>
      </c>
      <c r="AA23" s="58">
        <v>0.1211</v>
      </c>
      <c r="AB23" s="58">
        <v>0.3231</v>
      </c>
      <c r="AC23" s="58">
        <v>0.1955</v>
      </c>
      <c r="AD23" s="58">
        <v>0.1973</v>
      </c>
      <c r="AE23" s="58" t="s">
        <v>234</v>
      </c>
      <c r="AF23" s="58">
        <v>0.34</v>
      </c>
      <c r="AG23" s="58">
        <v>0.1424</v>
      </c>
      <c r="AH23" s="58">
        <v>0</v>
      </c>
      <c r="AI23" s="58">
        <v>0.1652</v>
      </c>
      <c r="AJ23" s="58"/>
      <c r="AK23" s="59" t="s">
        <v>233</v>
      </c>
    </row>
    <row r="24" spans="1:37" s="11" customFormat="1" ht="16.5" customHeight="1">
      <c r="A24" s="380"/>
      <c r="B24" s="380"/>
      <c r="C24" s="60">
        <v>2006</v>
      </c>
      <c r="D24" s="79" t="s">
        <v>232</v>
      </c>
      <c r="E24" s="58">
        <v>0.2976</v>
      </c>
      <c r="F24" s="58">
        <v>0.3609</v>
      </c>
      <c r="G24" s="58">
        <v>0.2205</v>
      </c>
      <c r="H24" s="58">
        <v>0.1618</v>
      </c>
      <c r="I24" s="58">
        <v>0.1788</v>
      </c>
      <c r="J24" s="58">
        <v>0.5229</v>
      </c>
      <c r="K24" s="58">
        <v>0.3216</v>
      </c>
      <c r="L24" s="58">
        <v>0.3656</v>
      </c>
      <c r="M24" s="58">
        <v>0.3307</v>
      </c>
      <c r="N24" s="58">
        <v>0.3094</v>
      </c>
      <c r="O24" s="58">
        <v>0.1568</v>
      </c>
      <c r="P24" s="58">
        <v>0.3308</v>
      </c>
      <c r="Q24" s="58">
        <v>0.1049</v>
      </c>
      <c r="R24" s="58">
        <v>0.4401</v>
      </c>
      <c r="S24" s="58">
        <v>0.2196</v>
      </c>
      <c r="T24" s="58">
        <v>0.3366</v>
      </c>
      <c r="U24" s="58">
        <v>0.3703</v>
      </c>
      <c r="V24" s="58">
        <v>0.1401</v>
      </c>
      <c r="W24" s="58">
        <v>0.1262</v>
      </c>
      <c r="X24" s="58">
        <v>0.089</v>
      </c>
      <c r="Y24" s="58">
        <v>0.2402</v>
      </c>
      <c r="Z24" s="58">
        <v>0.331</v>
      </c>
      <c r="AA24" s="58">
        <v>0.1471</v>
      </c>
      <c r="AB24" s="58">
        <v>0.3894</v>
      </c>
      <c r="AC24" s="58">
        <v>0.2393</v>
      </c>
      <c r="AD24" s="58">
        <v>0.1903</v>
      </c>
      <c r="AE24" s="58" t="s">
        <v>234</v>
      </c>
      <c r="AF24" s="58">
        <v>0.3791</v>
      </c>
      <c r="AG24" s="58">
        <v>0.1768</v>
      </c>
      <c r="AH24" s="58">
        <v>0</v>
      </c>
      <c r="AI24" s="58">
        <v>0.2274</v>
      </c>
      <c r="AJ24" s="58"/>
      <c r="AK24" s="59" t="s">
        <v>233</v>
      </c>
    </row>
    <row r="25" spans="1:37" s="11" customFormat="1" ht="16.5" customHeight="1">
      <c r="A25" s="380"/>
      <c r="B25" s="380"/>
      <c r="C25" s="60">
        <v>2007</v>
      </c>
      <c r="D25" s="66" t="s">
        <v>242</v>
      </c>
      <c r="E25" s="58">
        <v>0.3126</v>
      </c>
      <c r="F25" s="58">
        <v>0.3592</v>
      </c>
      <c r="G25" s="58">
        <v>0.2498</v>
      </c>
      <c r="H25" s="58">
        <v>0.3382</v>
      </c>
      <c r="I25" s="58">
        <v>0.1574</v>
      </c>
      <c r="J25" s="58">
        <v>0.6171</v>
      </c>
      <c r="K25" s="58">
        <v>0.2386</v>
      </c>
      <c r="L25" s="58">
        <v>0.3433</v>
      </c>
      <c r="M25" s="58">
        <v>0.3847</v>
      </c>
      <c r="N25" s="58">
        <v>0.7103</v>
      </c>
      <c r="O25" s="58">
        <v>0.118</v>
      </c>
      <c r="P25" s="58">
        <v>0.3366</v>
      </c>
      <c r="Q25" s="58">
        <v>0.1828</v>
      </c>
      <c r="R25" s="58">
        <v>0.5099</v>
      </c>
      <c r="S25" s="58">
        <v>0.2344</v>
      </c>
      <c r="T25" s="58">
        <v>0.3632</v>
      </c>
      <c r="U25" s="58">
        <v>0.3388</v>
      </c>
      <c r="V25" s="58">
        <v>0.1654</v>
      </c>
      <c r="W25" s="58">
        <v>0.1637</v>
      </c>
      <c r="X25" s="58">
        <v>0.1578</v>
      </c>
      <c r="Y25" s="58">
        <v>0.3102</v>
      </c>
      <c r="Z25" s="58">
        <v>0.324</v>
      </c>
      <c r="AA25" s="58">
        <v>0.1636</v>
      </c>
      <c r="AB25" s="58">
        <v>0.3661</v>
      </c>
      <c r="AC25" s="58">
        <v>0.2958</v>
      </c>
      <c r="AD25" s="58">
        <v>0.1875</v>
      </c>
      <c r="AE25" s="58" t="s">
        <v>234</v>
      </c>
      <c r="AF25" s="58">
        <v>0.3561</v>
      </c>
      <c r="AG25" s="58">
        <v>0.1334</v>
      </c>
      <c r="AH25" s="58">
        <v>0</v>
      </c>
      <c r="AI25" s="58">
        <v>0.257</v>
      </c>
      <c r="AJ25" s="58"/>
      <c r="AK25" s="59" t="s">
        <v>233</v>
      </c>
    </row>
    <row r="26" spans="1:37" s="11" customFormat="1" ht="16.5" customHeight="1">
      <c r="A26" s="380"/>
      <c r="B26" s="380"/>
      <c r="C26" s="60">
        <v>2008</v>
      </c>
      <c r="D26" s="66" t="s">
        <v>243</v>
      </c>
      <c r="E26" s="58">
        <v>0.2908</v>
      </c>
      <c r="F26" s="58">
        <v>0.3809</v>
      </c>
      <c r="G26" s="58">
        <v>0.2012</v>
      </c>
      <c r="H26" s="58">
        <v>0.1352</v>
      </c>
      <c r="I26" s="58">
        <v>0.1832</v>
      </c>
      <c r="J26" s="58">
        <v>0.3883</v>
      </c>
      <c r="K26" s="58">
        <v>0.2491</v>
      </c>
      <c r="L26" s="58">
        <v>0.3691</v>
      </c>
      <c r="M26" s="58">
        <v>0.2912</v>
      </c>
      <c r="N26" s="58">
        <v>0.2069</v>
      </c>
      <c r="O26" s="58">
        <v>0.1748</v>
      </c>
      <c r="P26" s="58">
        <v>0.3434</v>
      </c>
      <c r="Q26" s="58">
        <v>0.1217</v>
      </c>
      <c r="R26" s="58">
        <v>0.4316</v>
      </c>
      <c r="S26" s="58">
        <v>0.2194</v>
      </c>
      <c r="T26" s="58">
        <v>0.1938</v>
      </c>
      <c r="U26" s="58">
        <v>0.3306</v>
      </c>
      <c r="V26" s="58">
        <v>0.1841</v>
      </c>
      <c r="W26" s="58">
        <v>0.1477</v>
      </c>
      <c r="X26" s="58">
        <v>0.111</v>
      </c>
      <c r="Y26" s="58">
        <v>0.2699</v>
      </c>
      <c r="Z26" s="58">
        <v>0.3373</v>
      </c>
      <c r="AA26" s="58">
        <v>0.1027</v>
      </c>
      <c r="AB26" s="58">
        <v>0.356</v>
      </c>
      <c r="AC26" s="58">
        <v>0.3045</v>
      </c>
      <c r="AD26" s="58">
        <v>0.1867</v>
      </c>
      <c r="AE26" s="58" t="s">
        <v>234</v>
      </c>
      <c r="AF26" s="58">
        <v>0.3565</v>
      </c>
      <c r="AG26" s="58">
        <v>0.1911</v>
      </c>
      <c r="AH26" s="58">
        <v>0</v>
      </c>
      <c r="AI26" s="58">
        <v>0.2106</v>
      </c>
      <c r="AJ26" s="58"/>
      <c r="AK26" s="59" t="s">
        <v>233</v>
      </c>
    </row>
    <row r="27" spans="1:37" s="11" customFormat="1" ht="16.5" customHeight="1">
      <c r="A27" s="380"/>
      <c r="B27" s="380"/>
      <c r="C27" s="60">
        <v>2009</v>
      </c>
      <c r="D27" s="66" t="s">
        <v>244</v>
      </c>
      <c r="E27" s="58">
        <v>0.3099</v>
      </c>
      <c r="F27" s="58">
        <v>0.4028</v>
      </c>
      <c r="G27" s="58">
        <v>0.2037</v>
      </c>
      <c r="H27" s="58">
        <v>0.1803</v>
      </c>
      <c r="I27" s="58">
        <v>0.1549</v>
      </c>
      <c r="J27" s="58">
        <v>0.4207</v>
      </c>
      <c r="K27" s="58">
        <v>0.3231</v>
      </c>
      <c r="L27" s="58">
        <v>0.3791</v>
      </c>
      <c r="M27" s="58">
        <v>0.2733</v>
      </c>
      <c r="N27" s="58">
        <v>0.2426</v>
      </c>
      <c r="O27" s="58">
        <v>0.1859</v>
      </c>
      <c r="P27" s="58">
        <v>0.39</v>
      </c>
      <c r="Q27" s="58">
        <v>0.1495</v>
      </c>
      <c r="R27" s="58">
        <v>0.3894</v>
      </c>
      <c r="S27" s="58">
        <v>0.282</v>
      </c>
      <c r="T27" s="58">
        <v>0.205</v>
      </c>
      <c r="U27" s="58">
        <v>0.3494</v>
      </c>
      <c r="V27" s="58">
        <v>0.1955</v>
      </c>
      <c r="W27" s="58">
        <v>0.1894</v>
      </c>
      <c r="X27" s="58">
        <v>0.1161</v>
      </c>
      <c r="Y27" s="58">
        <v>0.3569</v>
      </c>
      <c r="Z27" s="58">
        <v>0.3637</v>
      </c>
      <c r="AA27" s="58">
        <v>0.1171</v>
      </c>
      <c r="AB27" s="58">
        <v>0.3493</v>
      </c>
      <c r="AC27" s="58">
        <v>0.2785</v>
      </c>
      <c r="AD27" s="58">
        <v>0.2112</v>
      </c>
      <c r="AE27" s="58" t="s">
        <v>234</v>
      </c>
      <c r="AF27" s="58">
        <v>0.3967</v>
      </c>
      <c r="AG27" s="58">
        <v>0.1678</v>
      </c>
      <c r="AH27" s="58">
        <v>0</v>
      </c>
      <c r="AI27" s="58">
        <v>0.242</v>
      </c>
      <c r="AJ27" s="58"/>
      <c r="AK27" s="59" t="s">
        <v>233</v>
      </c>
    </row>
    <row r="28" spans="1:37" s="11" customFormat="1" ht="17.25" customHeight="1">
      <c r="A28" s="380"/>
      <c r="B28" s="380"/>
      <c r="C28" s="242">
        <v>2010</v>
      </c>
      <c r="D28" s="79" t="s">
        <v>232</v>
      </c>
      <c r="E28" s="63">
        <v>0.16831381733021078</v>
      </c>
      <c r="F28" s="64" t="s">
        <v>232</v>
      </c>
      <c r="G28" s="63">
        <v>0.13099193165638348</v>
      </c>
      <c r="H28" s="63">
        <v>0.16884531590413943</v>
      </c>
      <c r="I28" s="63">
        <v>0.11190965092402463</v>
      </c>
      <c r="J28" s="63">
        <v>0.26141196484264245</v>
      </c>
      <c r="K28" s="63">
        <v>0.18216318785578747</v>
      </c>
      <c r="L28" s="63">
        <v>0.24431517715494447</v>
      </c>
      <c r="M28" s="63">
        <v>0.187873952931791</v>
      </c>
      <c r="N28" s="63">
        <v>0.18518518518518517</v>
      </c>
      <c r="O28" s="63">
        <v>0.1435483870967742</v>
      </c>
      <c r="P28" s="63">
        <v>0.3223294396478754</v>
      </c>
      <c r="Q28" s="63">
        <v>0.08686440677966102</v>
      </c>
      <c r="R28" s="64">
        <v>0.30449251247920134</v>
      </c>
      <c r="S28" s="64">
        <v>0.19619651347068146</v>
      </c>
      <c r="T28" s="64">
        <v>0.13209144792548688</v>
      </c>
      <c r="U28" s="64">
        <v>0.21781489213639527</v>
      </c>
      <c r="V28" s="64">
        <v>0.1107470511140236</v>
      </c>
      <c r="W28" s="64">
        <v>0.12531539108494533</v>
      </c>
      <c r="X28" s="64">
        <v>0.06989543203082003</v>
      </c>
      <c r="Y28" s="64">
        <v>0.22884012539184953</v>
      </c>
      <c r="Z28" s="64" t="s">
        <v>232</v>
      </c>
      <c r="AA28" s="64">
        <v>0.15841013824884792</v>
      </c>
      <c r="AB28" s="64">
        <v>0.21411764705882352</v>
      </c>
      <c r="AC28" s="64">
        <v>0.15945945945945947</v>
      </c>
      <c r="AD28" s="64">
        <v>0.16810758885686838</v>
      </c>
      <c r="AE28" s="64">
        <v>0.0548926014319809</v>
      </c>
      <c r="AF28" s="64">
        <v>0.22786304604486426</v>
      </c>
      <c r="AG28" s="64">
        <v>0.11211750305997552</v>
      </c>
      <c r="AH28" s="64">
        <v>0.07112718505123568</v>
      </c>
      <c r="AI28" s="64">
        <v>0.17199302730970367</v>
      </c>
      <c r="AJ28" s="64"/>
      <c r="AK28" s="59" t="s">
        <v>233</v>
      </c>
    </row>
    <row r="29" spans="1:37" s="11" customFormat="1" ht="17.25" customHeight="1">
      <c r="A29" s="235"/>
      <c r="B29" s="235"/>
      <c r="C29" s="242">
        <v>2011</v>
      </c>
      <c r="D29" s="79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59"/>
    </row>
    <row r="30" spans="1:37" s="11" customFormat="1" ht="17.25" customHeight="1">
      <c r="A30" s="235"/>
      <c r="B30" s="235"/>
      <c r="C30" s="242">
        <v>2012</v>
      </c>
      <c r="D30" s="79"/>
      <c r="E30" s="63"/>
      <c r="F30" s="64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59"/>
    </row>
    <row r="31" spans="1:37" s="11" customFormat="1" ht="17.25" customHeight="1">
      <c r="A31" s="249"/>
      <c r="B31" s="249"/>
      <c r="C31" s="242">
        <v>2013</v>
      </c>
      <c r="D31" s="79"/>
      <c r="E31" s="63"/>
      <c r="F31" s="64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59"/>
    </row>
    <row r="32" spans="1:37" s="11" customFormat="1" ht="16.5" customHeight="1">
      <c r="A32" s="381" t="s">
        <v>813</v>
      </c>
      <c r="B32" s="381"/>
      <c r="C32" s="61">
        <v>2005</v>
      </c>
      <c r="D32" s="79" t="s">
        <v>232</v>
      </c>
      <c r="E32" s="58">
        <v>0.8261</v>
      </c>
      <c r="F32" s="58">
        <v>0.7327</v>
      </c>
      <c r="G32" s="58">
        <v>0.6272</v>
      </c>
      <c r="H32" s="58">
        <v>0.6727</v>
      </c>
      <c r="I32" s="58">
        <v>0.4169</v>
      </c>
      <c r="J32" s="58">
        <v>1.323</v>
      </c>
      <c r="K32" s="58">
        <v>0.6859</v>
      </c>
      <c r="L32" s="58">
        <v>0.8625</v>
      </c>
      <c r="M32" s="58">
        <v>0.6943</v>
      </c>
      <c r="N32" s="58">
        <v>0.1871</v>
      </c>
      <c r="O32" s="58">
        <v>0.8024</v>
      </c>
      <c r="P32" s="58">
        <v>0.7495</v>
      </c>
      <c r="Q32" s="58">
        <v>0.4151</v>
      </c>
      <c r="R32" s="58">
        <v>0.6938</v>
      </c>
      <c r="S32" s="58">
        <v>0.7019</v>
      </c>
      <c r="T32" s="58">
        <v>2.3746</v>
      </c>
      <c r="U32" s="58">
        <v>0.7052</v>
      </c>
      <c r="V32" s="58">
        <v>0.7106</v>
      </c>
      <c r="W32" s="58">
        <v>0.8147</v>
      </c>
      <c r="X32" s="58">
        <v>1.0829</v>
      </c>
      <c r="Y32" s="58">
        <v>2.368</v>
      </c>
      <c r="Z32" s="58">
        <v>0.8269</v>
      </c>
      <c r="AA32" s="58">
        <v>0.5473</v>
      </c>
      <c r="AB32" s="58">
        <v>1.1953</v>
      </c>
      <c r="AC32" s="58">
        <v>0.5649</v>
      </c>
      <c r="AD32" s="58">
        <v>1.222</v>
      </c>
      <c r="AE32" s="58" t="s">
        <v>234</v>
      </c>
      <c r="AF32" s="58">
        <v>0.9938</v>
      </c>
      <c r="AG32" s="58">
        <v>0.9645</v>
      </c>
      <c r="AH32" s="58">
        <v>0</v>
      </c>
      <c r="AI32" s="58">
        <v>0.6166</v>
      </c>
      <c r="AJ32" s="58"/>
      <c r="AK32" s="59" t="s">
        <v>233</v>
      </c>
    </row>
    <row r="33" spans="1:37" s="11" customFormat="1" ht="16.5" customHeight="1">
      <c r="A33" s="381"/>
      <c r="B33" s="381"/>
      <c r="C33" s="61">
        <v>2006</v>
      </c>
      <c r="D33" s="79" t="s">
        <v>232</v>
      </c>
      <c r="E33" s="58">
        <v>0.4121</v>
      </c>
      <c r="F33" s="58">
        <v>0.6287</v>
      </c>
      <c r="G33" s="58">
        <v>0.4487</v>
      </c>
      <c r="H33" s="58">
        <v>0.131</v>
      </c>
      <c r="I33" s="58">
        <v>0</v>
      </c>
      <c r="J33" s="58">
        <v>0.0666</v>
      </c>
      <c r="K33" s="58">
        <v>0</v>
      </c>
      <c r="L33" s="58">
        <v>0.0945</v>
      </c>
      <c r="M33" s="58">
        <v>0.5374</v>
      </c>
      <c r="N33" s="58">
        <v>0.0127</v>
      </c>
      <c r="O33" s="58">
        <v>0.0059</v>
      </c>
      <c r="P33" s="58">
        <v>0.7208</v>
      </c>
      <c r="Q33" s="58">
        <v>0.0211</v>
      </c>
      <c r="R33" s="58">
        <v>0.5495</v>
      </c>
      <c r="S33" s="58">
        <v>0.3322</v>
      </c>
      <c r="T33" s="58">
        <v>0</v>
      </c>
      <c r="U33" s="58">
        <v>0.0179</v>
      </c>
      <c r="V33" s="58">
        <v>0.5624</v>
      </c>
      <c r="W33" s="58">
        <v>0</v>
      </c>
      <c r="X33" s="58">
        <v>0.0461</v>
      </c>
      <c r="Y33" s="58">
        <v>0</v>
      </c>
      <c r="Z33" s="58">
        <v>0.7924</v>
      </c>
      <c r="AA33" s="58">
        <v>0.4288</v>
      </c>
      <c r="AB33" s="58">
        <v>0.0098</v>
      </c>
      <c r="AC33" s="58">
        <v>0.6175</v>
      </c>
      <c r="AD33" s="58">
        <v>0.3606</v>
      </c>
      <c r="AE33" s="58" t="s">
        <v>234</v>
      </c>
      <c r="AF33" s="58">
        <v>0.0049</v>
      </c>
      <c r="AG33" s="58">
        <v>0.5263</v>
      </c>
      <c r="AH33" s="58">
        <v>0</v>
      </c>
      <c r="AI33" s="58">
        <v>0.5158</v>
      </c>
      <c r="AJ33" s="58"/>
      <c r="AK33" s="59" t="s">
        <v>233</v>
      </c>
    </row>
    <row r="34" spans="1:37" s="11" customFormat="1" ht="16.5" customHeight="1">
      <c r="A34" s="381"/>
      <c r="B34" s="381"/>
      <c r="C34" s="61">
        <v>2007</v>
      </c>
      <c r="D34" s="66" t="s">
        <v>245</v>
      </c>
      <c r="E34" s="58">
        <v>0.4687</v>
      </c>
      <c r="F34" s="58">
        <v>0.5959</v>
      </c>
      <c r="G34" s="58">
        <v>0.1683</v>
      </c>
      <c r="H34" s="58">
        <v>0.0201</v>
      </c>
      <c r="I34" s="58">
        <v>0.2367</v>
      </c>
      <c r="J34" s="58">
        <v>0.0669</v>
      </c>
      <c r="K34" s="58">
        <v>0</v>
      </c>
      <c r="L34" s="58">
        <v>0.1791</v>
      </c>
      <c r="M34" s="58">
        <v>1.0258</v>
      </c>
      <c r="N34" s="58">
        <v>0.9805</v>
      </c>
      <c r="O34" s="58">
        <v>0.2807</v>
      </c>
      <c r="P34" s="58">
        <v>0.5989</v>
      </c>
      <c r="Q34" s="58">
        <v>0.0188</v>
      </c>
      <c r="R34" s="58">
        <v>0.881</v>
      </c>
      <c r="S34" s="58">
        <v>0.3276</v>
      </c>
      <c r="T34" s="58">
        <v>0.4801</v>
      </c>
      <c r="U34" s="58">
        <v>0.3775</v>
      </c>
      <c r="V34" s="58">
        <v>0.02</v>
      </c>
      <c r="W34" s="58">
        <v>0</v>
      </c>
      <c r="X34" s="58">
        <v>0.037</v>
      </c>
      <c r="Y34" s="58">
        <v>0.247</v>
      </c>
      <c r="Z34" s="58">
        <v>0.7181</v>
      </c>
      <c r="AA34" s="58">
        <v>0.9856</v>
      </c>
      <c r="AB34" s="58">
        <v>0.3383</v>
      </c>
      <c r="AC34" s="58">
        <v>0</v>
      </c>
      <c r="AD34" s="58">
        <v>0.619</v>
      </c>
      <c r="AE34" s="58" t="s">
        <v>234</v>
      </c>
      <c r="AF34" s="58">
        <v>0.6568</v>
      </c>
      <c r="AG34" s="58">
        <v>0.3301</v>
      </c>
      <c r="AH34" s="58">
        <v>0</v>
      </c>
      <c r="AI34" s="58">
        <v>0.8294</v>
      </c>
      <c r="AJ34" s="58"/>
      <c r="AK34" s="59" t="s">
        <v>233</v>
      </c>
    </row>
    <row r="35" spans="1:37" s="11" customFormat="1" ht="16.5" customHeight="1">
      <c r="A35" s="381"/>
      <c r="B35" s="381"/>
      <c r="C35" s="61">
        <v>2008</v>
      </c>
      <c r="D35" s="66" t="s">
        <v>246</v>
      </c>
      <c r="E35" s="58">
        <v>0.7065</v>
      </c>
      <c r="F35" s="58">
        <v>0.697</v>
      </c>
      <c r="G35" s="58">
        <v>0.6682</v>
      </c>
      <c r="H35" s="58">
        <v>0.7863</v>
      </c>
      <c r="I35" s="58">
        <v>0.6192</v>
      </c>
      <c r="J35" s="58">
        <v>0.7672</v>
      </c>
      <c r="K35" s="58">
        <v>0.8586</v>
      </c>
      <c r="L35" s="58">
        <v>0.916</v>
      </c>
      <c r="M35" s="58">
        <v>0.4814</v>
      </c>
      <c r="N35" s="58">
        <v>0.7966</v>
      </c>
      <c r="O35" s="58">
        <v>0.6608</v>
      </c>
      <c r="P35" s="58">
        <v>0.645</v>
      </c>
      <c r="Q35" s="58">
        <v>0.5102</v>
      </c>
      <c r="R35" s="58">
        <v>0.6164</v>
      </c>
      <c r="S35" s="58">
        <v>0.5459</v>
      </c>
      <c r="T35" s="58">
        <v>1.2047</v>
      </c>
      <c r="U35" s="58">
        <v>0.6842</v>
      </c>
      <c r="V35" s="58">
        <v>0.6042</v>
      </c>
      <c r="W35" s="58">
        <v>0.6962</v>
      </c>
      <c r="X35" s="58">
        <v>0.7666</v>
      </c>
      <c r="Y35" s="58">
        <v>0.4478</v>
      </c>
      <c r="Z35" s="58">
        <v>0.7635</v>
      </c>
      <c r="AA35" s="58">
        <v>0.4454</v>
      </c>
      <c r="AB35" s="58">
        <v>1.1675</v>
      </c>
      <c r="AC35" s="58">
        <v>0.7398</v>
      </c>
      <c r="AD35" s="58">
        <v>0.7373</v>
      </c>
      <c r="AE35" s="58" t="s">
        <v>234</v>
      </c>
      <c r="AF35" s="58">
        <v>0.5866</v>
      </c>
      <c r="AG35" s="58">
        <v>0.6373</v>
      </c>
      <c r="AH35" s="58">
        <v>0</v>
      </c>
      <c r="AI35" s="58">
        <v>0.8028</v>
      </c>
      <c r="AJ35" s="58"/>
      <c r="AK35" s="59" t="s">
        <v>233</v>
      </c>
    </row>
    <row r="36" spans="1:37" s="11" customFormat="1" ht="16.5" customHeight="1">
      <c r="A36" s="381"/>
      <c r="B36" s="381"/>
      <c r="C36" s="61">
        <v>2009</v>
      </c>
      <c r="D36" s="66" t="s">
        <v>247</v>
      </c>
      <c r="E36" s="58">
        <v>0.6837</v>
      </c>
      <c r="F36" s="58">
        <v>0.9383</v>
      </c>
      <c r="G36" s="58">
        <v>0.6175</v>
      </c>
      <c r="H36" s="58">
        <v>0.3821</v>
      </c>
      <c r="I36" s="58">
        <v>0.3986</v>
      </c>
      <c r="J36" s="58">
        <v>0.6154</v>
      </c>
      <c r="K36" s="58">
        <v>0.6131</v>
      </c>
      <c r="L36" s="58">
        <v>0.669</v>
      </c>
      <c r="M36" s="58">
        <v>0.5086</v>
      </c>
      <c r="N36" s="58">
        <v>0.7662</v>
      </c>
      <c r="O36" s="58">
        <v>0.4926</v>
      </c>
      <c r="P36" s="58">
        <v>0.671</v>
      </c>
      <c r="Q36" s="58">
        <v>0.6067</v>
      </c>
      <c r="R36" s="58">
        <v>0.6734</v>
      </c>
      <c r="S36" s="58">
        <v>0.7115</v>
      </c>
      <c r="T36" s="58">
        <v>0.517</v>
      </c>
      <c r="U36" s="58">
        <v>0.5678</v>
      </c>
      <c r="V36" s="58">
        <v>0.541</v>
      </c>
      <c r="W36" s="58">
        <v>0.4653</v>
      </c>
      <c r="X36" s="58">
        <v>0.4775</v>
      </c>
      <c r="Y36" s="58">
        <v>0.4179</v>
      </c>
      <c r="Z36" s="58">
        <v>0.7721</v>
      </c>
      <c r="AA36" s="58">
        <v>0.3212</v>
      </c>
      <c r="AB36" s="58">
        <v>0.545</v>
      </c>
      <c r="AC36" s="58">
        <v>0.5864</v>
      </c>
      <c r="AD36" s="58">
        <v>0.5573</v>
      </c>
      <c r="AE36" s="58" t="s">
        <v>234</v>
      </c>
      <c r="AF36" s="58">
        <v>0.6797</v>
      </c>
      <c r="AG36" s="58">
        <v>0.5525</v>
      </c>
      <c r="AH36" s="58">
        <v>0</v>
      </c>
      <c r="AI36" s="58">
        <v>0.6934</v>
      </c>
      <c r="AJ36" s="58"/>
      <c r="AK36" s="59" t="s">
        <v>233</v>
      </c>
    </row>
    <row r="37" spans="1:37" s="11" customFormat="1" ht="16.5" customHeight="1">
      <c r="A37" s="381"/>
      <c r="B37" s="381"/>
      <c r="C37" s="243">
        <v>2010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58" t="s">
        <v>234</v>
      </c>
      <c r="AF37" s="79"/>
      <c r="AG37" s="79"/>
      <c r="AH37" s="79"/>
      <c r="AI37" s="79"/>
      <c r="AJ37" s="79"/>
      <c r="AK37" s="59"/>
    </row>
    <row r="38" spans="1:37" s="11" customFormat="1" ht="16.5" customHeight="1">
      <c r="A38" s="236"/>
      <c r="B38" s="236"/>
      <c r="C38" s="243">
        <v>2011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240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58"/>
      <c r="AF38" s="79"/>
      <c r="AG38" s="79"/>
      <c r="AH38" s="79"/>
      <c r="AI38" s="79"/>
      <c r="AJ38" s="79"/>
      <c r="AK38" s="59"/>
    </row>
    <row r="39" spans="1:37" s="11" customFormat="1" ht="16.5" customHeight="1">
      <c r="A39" s="236"/>
      <c r="B39" s="236"/>
      <c r="C39" s="243">
        <v>2012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240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58"/>
      <c r="AF39" s="79"/>
      <c r="AG39" s="79"/>
      <c r="AH39" s="79"/>
      <c r="AI39" s="79"/>
      <c r="AJ39" s="79"/>
      <c r="AK39" s="59"/>
    </row>
    <row r="40" spans="1:37" s="11" customFormat="1" ht="16.5" customHeight="1">
      <c r="A40" s="250"/>
      <c r="B40" s="250"/>
      <c r="C40" s="243">
        <v>2013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240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58"/>
      <c r="AF40" s="79"/>
      <c r="AG40" s="79"/>
      <c r="AH40" s="79"/>
      <c r="AI40" s="79"/>
      <c r="AJ40" s="79"/>
      <c r="AK40" s="59"/>
    </row>
    <row r="41" spans="1:37" s="11" customFormat="1" ht="18.75" customHeight="1">
      <c r="A41" s="382" t="s">
        <v>814</v>
      </c>
      <c r="B41" s="15" t="s">
        <v>138</v>
      </c>
      <c r="C41" s="384">
        <v>2005</v>
      </c>
      <c r="D41" s="84"/>
      <c r="E41" s="84">
        <f>SUM(F41:AI41)</f>
        <v>161687.5649</v>
      </c>
      <c r="F41" s="84">
        <f>F42*F43/100*100</f>
        <v>37199.879</v>
      </c>
      <c r="G41" s="84">
        <f aca="true" t="shared" si="0" ref="G41:AD41">G42*G43/100*100</f>
        <v>4723.467000000001</v>
      </c>
      <c r="H41" s="84">
        <f t="shared" si="0"/>
        <v>2091.1336</v>
      </c>
      <c r="I41" s="84">
        <f t="shared" si="0"/>
        <v>2242.0176</v>
      </c>
      <c r="J41" s="84">
        <f t="shared" si="0"/>
        <v>9788.416000000001</v>
      </c>
      <c r="K41" s="84">
        <f t="shared" si="0"/>
        <v>1338.0511999999999</v>
      </c>
      <c r="L41" s="84">
        <f t="shared" si="0"/>
        <v>4547.1936000000005</v>
      </c>
      <c r="M41" s="84">
        <f t="shared" si="0"/>
        <v>8106.782899999999</v>
      </c>
      <c r="N41" s="84">
        <f t="shared" si="0"/>
        <v>955.4838</v>
      </c>
      <c r="O41" s="85">
        <f t="shared" si="0"/>
        <v>1294.9780999999998</v>
      </c>
      <c r="P41" s="84">
        <f t="shared" si="0"/>
        <v>11508.5176</v>
      </c>
      <c r="Q41" s="84">
        <f t="shared" si="0"/>
        <v>2217.0582</v>
      </c>
      <c r="R41" s="84">
        <f t="shared" si="0"/>
        <v>1621.9543999999999</v>
      </c>
      <c r="S41" s="84">
        <f t="shared" si="0"/>
        <v>8511.255799999999</v>
      </c>
      <c r="T41" s="84">
        <f t="shared" si="0"/>
        <v>4172.7152</v>
      </c>
      <c r="U41" s="84">
        <f t="shared" si="0"/>
        <v>7174.02</v>
      </c>
      <c r="V41" s="84">
        <f t="shared" si="0"/>
        <v>2959.7018</v>
      </c>
      <c r="W41" s="84">
        <f t="shared" si="0"/>
        <v>2016.2807999999998</v>
      </c>
      <c r="X41" s="84">
        <f t="shared" si="0"/>
        <v>3843.7934999999998</v>
      </c>
      <c r="Y41" s="84">
        <f t="shared" si="0"/>
        <v>2269.0587</v>
      </c>
      <c r="Z41" s="84">
        <f t="shared" si="0"/>
        <v>9817.5582</v>
      </c>
      <c r="AA41" s="84">
        <f t="shared" si="0"/>
        <v>7064.3365</v>
      </c>
      <c r="AB41" s="84">
        <f t="shared" si="0"/>
        <v>3229.0453999999995</v>
      </c>
      <c r="AC41" s="84">
        <f t="shared" si="0"/>
        <v>3519.6875999999997</v>
      </c>
      <c r="AD41" s="84">
        <f t="shared" si="0"/>
        <v>2647.0384</v>
      </c>
      <c r="AE41" s="59" t="s">
        <v>235</v>
      </c>
      <c r="AF41" s="84">
        <f>AF42*AG43/100*100</f>
        <v>3574.7550000000006</v>
      </c>
      <c r="AG41" s="84">
        <f>AG42*AG43/100*100</f>
        <v>8922.48</v>
      </c>
      <c r="AH41" s="67" t="s">
        <v>232</v>
      </c>
      <c r="AI41" s="84">
        <f>AI42*AI43/100*100</f>
        <v>4330.905</v>
      </c>
      <c r="AJ41" s="84"/>
      <c r="AK41" s="59" t="s">
        <v>233</v>
      </c>
    </row>
    <row r="42" spans="1:37" s="11" customFormat="1" ht="18.75" customHeight="1">
      <c r="A42" s="382"/>
      <c r="B42" s="15" t="s">
        <v>139</v>
      </c>
      <c r="C42" s="384"/>
      <c r="D42" s="84"/>
      <c r="E42" s="84">
        <f>SUM(F42:AI42)</f>
        <v>170665</v>
      </c>
      <c r="F42" s="86">
        <v>40030</v>
      </c>
      <c r="G42" s="87">
        <v>5502</v>
      </c>
      <c r="H42" s="87">
        <v>2459</v>
      </c>
      <c r="I42" s="87">
        <v>2371</v>
      </c>
      <c r="J42" s="87">
        <v>8690</v>
      </c>
      <c r="K42" s="87">
        <v>1384</v>
      </c>
      <c r="L42" s="87">
        <v>4512</v>
      </c>
      <c r="M42" s="87">
        <v>6053</v>
      </c>
      <c r="N42" s="87">
        <v>1662</v>
      </c>
      <c r="O42" s="87">
        <v>1663</v>
      </c>
      <c r="P42" s="87">
        <v>12568</v>
      </c>
      <c r="Q42" s="87">
        <v>2506</v>
      </c>
      <c r="R42" s="87">
        <v>1639</v>
      </c>
      <c r="S42" s="87">
        <v>8809</v>
      </c>
      <c r="T42" s="87">
        <v>3044</v>
      </c>
      <c r="U42" s="87">
        <v>7192</v>
      </c>
      <c r="V42" s="87">
        <v>3877</v>
      </c>
      <c r="W42" s="87">
        <v>2887</v>
      </c>
      <c r="X42" s="87">
        <v>4605</v>
      </c>
      <c r="Y42" s="87">
        <v>1697</v>
      </c>
      <c r="Z42" s="87">
        <v>9662</v>
      </c>
      <c r="AA42" s="99">
        <v>8905</v>
      </c>
      <c r="AB42" s="87">
        <v>3098</v>
      </c>
      <c r="AC42" s="87">
        <v>3861</v>
      </c>
      <c r="AD42" s="87">
        <v>2768</v>
      </c>
      <c r="AE42" s="59" t="s">
        <v>235</v>
      </c>
      <c r="AF42" s="87">
        <v>4218</v>
      </c>
      <c r="AG42" s="87">
        <v>10528</v>
      </c>
      <c r="AH42" s="67" t="s">
        <v>232</v>
      </c>
      <c r="AI42" s="87">
        <v>4475</v>
      </c>
      <c r="AJ42" s="87"/>
      <c r="AK42" s="59" t="s">
        <v>233</v>
      </c>
    </row>
    <row r="43" spans="1:37" s="11" customFormat="1" ht="18.75" customHeight="1">
      <c r="A43" s="382"/>
      <c r="B43" s="15" t="s">
        <v>102</v>
      </c>
      <c r="C43" s="384"/>
      <c r="D43" s="79"/>
      <c r="E43" s="63">
        <f>E41/E42*100/100</f>
        <v>0.947397327512964</v>
      </c>
      <c r="F43" s="74">
        <v>0.9293</v>
      </c>
      <c r="G43" s="68">
        <v>0.8585</v>
      </c>
      <c r="H43" s="68">
        <v>0.8504</v>
      </c>
      <c r="I43" s="68">
        <v>0.9456</v>
      </c>
      <c r="J43" s="68">
        <v>1.1264</v>
      </c>
      <c r="K43" s="68">
        <v>0.9668</v>
      </c>
      <c r="L43" s="68">
        <v>1.0078</v>
      </c>
      <c r="M43" s="68">
        <v>1.3393</v>
      </c>
      <c r="N43" s="68">
        <v>0.5749</v>
      </c>
      <c r="O43" s="68">
        <v>0.7787</v>
      </c>
      <c r="P43" s="68">
        <v>0.9157</v>
      </c>
      <c r="Q43" s="68">
        <v>0.8847</v>
      </c>
      <c r="R43" s="68">
        <v>0.9896</v>
      </c>
      <c r="S43" s="68">
        <v>0.9662</v>
      </c>
      <c r="T43" s="68">
        <v>1.3708</v>
      </c>
      <c r="U43" s="68">
        <v>0.9975</v>
      </c>
      <c r="V43" s="68">
        <v>0.7634</v>
      </c>
      <c r="W43" s="68">
        <v>0.6984</v>
      </c>
      <c r="X43" s="68">
        <v>0.8347</v>
      </c>
      <c r="Y43" s="68">
        <v>1.3371</v>
      </c>
      <c r="Z43" s="68">
        <v>1.0161</v>
      </c>
      <c r="AA43" s="100">
        <v>0.7933</v>
      </c>
      <c r="AB43" s="68">
        <v>1.0423</v>
      </c>
      <c r="AC43" s="68">
        <v>0.9116</v>
      </c>
      <c r="AD43" s="68">
        <v>0.9563</v>
      </c>
      <c r="AE43" s="59" t="s">
        <v>235</v>
      </c>
      <c r="AF43" s="68">
        <v>0.9256</v>
      </c>
      <c r="AG43" s="68">
        <v>0.8475</v>
      </c>
      <c r="AH43" s="67" t="s">
        <v>232</v>
      </c>
      <c r="AI43" s="68">
        <v>0.9678</v>
      </c>
      <c r="AJ43" s="68"/>
      <c r="AK43" s="59" t="s">
        <v>233</v>
      </c>
    </row>
    <row r="44" spans="1:37" s="11" customFormat="1" ht="18.75" customHeight="1">
      <c r="A44" s="382"/>
      <c r="B44" s="16" t="s">
        <v>138</v>
      </c>
      <c r="C44" s="385">
        <v>2006</v>
      </c>
      <c r="D44" s="79"/>
      <c r="E44" s="84">
        <f>SUM(F44:AI44)</f>
        <v>175297.6418</v>
      </c>
      <c r="F44" s="85">
        <f>F45*F46/100*100</f>
        <v>36868.9671</v>
      </c>
      <c r="G44" s="84">
        <f aca="true" t="shared" si="1" ref="G44:AD44">G45*G46/100*100</f>
        <v>4680.468</v>
      </c>
      <c r="H44" s="84">
        <f t="shared" si="1"/>
        <v>2376.075</v>
      </c>
      <c r="I44" s="84">
        <f t="shared" si="1"/>
        <v>2039.2158000000002</v>
      </c>
      <c r="J44" s="84">
        <f t="shared" si="1"/>
        <v>11016.7344</v>
      </c>
      <c r="K44" s="84">
        <f t="shared" si="1"/>
        <v>1387.0947999999999</v>
      </c>
      <c r="L44" s="84">
        <f t="shared" si="1"/>
        <v>4654.9746</v>
      </c>
      <c r="M44" s="84">
        <f t="shared" si="1"/>
        <v>7747.3849</v>
      </c>
      <c r="N44" s="84">
        <f t="shared" si="1"/>
        <v>2357.2626</v>
      </c>
      <c r="O44" s="84">
        <f t="shared" si="1"/>
        <v>1405.1044000000002</v>
      </c>
      <c r="P44" s="84">
        <f t="shared" si="1"/>
        <v>12052.9922</v>
      </c>
      <c r="Q44" s="84">
        <f t="shared" si="1"/>
        <v>2145.451</v>
      </c>
      <c r="R44" s="84">
        <f t="shared" si="1"/>
        <v>1687.9251999999997</v>
      </c>
      <c r="S44" s="84">
        <f t="shared" si="1"/>
        <v>10017.488</v>
      </c>
      <c r="T44" s="84">
        <f t="shared" si="1"/>
        <v>5332.2024</v>
      </c>
      <c r="U44" s="84">
        <f t="shared" si="1"/>
        <v>7112.448</v>
      </c>
      <c r="V44" s="84">
        <f t="shared" si="1"/>
        <v>2951.2619999999997</v>
      </c>
      <c r="W44" s="84">
        <f t="shared" si="1"/>
        <v>2040.6061000000002</v>
      </c>
      <c r="X44" s="84">
        <f t="shared" si="1"/>
        <v>4710.8171999999995</v>
      </c>
      <c r="Y44" s="84">
        <f t="shared" si="1"/>
        <v>2589.1196999999997</v>
      </c>
      <c r="Z44" s="84">
        <f t="shared" si="1"/>
        <v>9711.5312</v>
      </c>
      <c r="AA44" s="101">
        <f t="shared" si="1"/>
        <v>7310.0082</v>
      </c>
      <c r="AB44" s="84">
        <f t="shared" si="1"/>
        <v>3579.92</v>
      </c>
      <c r="AC44" s="84">
        <f t="shared" si="1"/>
        <v>3495.9912000000004</v>
      </c>
      <c r="AD44" s="84">
        <f t="shared" si="1"/>
        <v>3147.4624</v>
      </c>
      <c r="AE44" s="87" t="s">
        <v>235</v>
      </c>
      <c r="AF44" s="84">
        <f>AF45*AG46/100*100</f>
        <v>5293.599999999999</v>
      </c>
      <c r="AG44" s="84">
        <f>AG45*AG46/100*100</f>
        <v>13447.78</v>
      </c>
      <c r="AH44" s="67" t="s">
        <v>232</v>
      </c>
      <c r="AI44" s="84">
        <f>AI45*AI46/100*100</f>
        <v>4137.7554</v>
      </c>
      <c r="AJ44" s="84"/>
      <c r="AK44" s="59" t="s">
        <v>233</v>
      </c>
    </row>
    <row r="45" spans="1:37" s="11" customFormat="1" ht="18.75" customHeight="1">
      <c r="A45" s="382"/>
      <c r="B45" s="16" t="s">
        <v>139</v>
      </c>
      <c r="C45" s="385"/>
      <c r="D45" s="79"/>
      <c r="E45" s="84">
        <f>SUM(F45:AI45)</f>
        <v>169433</v>
      </c>
      <c r="F45" s="86">
        <v>39811</v>
      </c>
      <c r="G45" s="87">
        <v>5480</v>
      </c>
      <c r="H45" s="87">
        <v>2437</v>
      </c>
      <c r="I45" s="87">
        <v>2334</v>
      </c>
      <c r="J45" s="87">
        <v>8572</v>
      </c>
      <c r="K45" s="87">
        <v>1378</v>
      </c>
      <c r="L45" s="87">
        <v>4419</v>
      </c>
      <c r="M45" s="87">
        <v>6023</v>
      </c>
      <c r="N45" s="87">
        <v>1617</v>
      </c>
      <c r="O45" s="87">
        <v>1666</v>
      </c>
      <c r="P45" s="87">
        <v>12338</v>
      </c>
      <c r="Q45" s="87">
        <v>2533</v>
      </c>
      <c r="R45" s="87">
        <v>1612</v>
      </c>
      <c r="S45" s="87">
        <v>8840</v>
      </c>
      <c r="T45" s="87">
        <v>3018</v>
      </c>
      <c r="U45" s="87">
        <v>7056</v>
      </c>
      <c r="V45" s="87">
        <v>3870</v>
      </c>
      <c r="W45" s="87">
        <v>2899</v>
      </c>
      <c r="X45" s="87">
        <v>4679</v>
      </c>
      <c r="Y45" s="87">
        <v>1669</v>
      </c>
      <c r="Z45" s="87">
        <v>9436</v>
      </c>
      <c r="AA45" s="99">
        <v>8943</v>
      </c>
      <c r="AB45" s="87">
        <v>3065</v>
      </c>
      <c r="AC45" s="87">
        <v>3777</v>
      </c>
      <c r="AD45" s="87">
        <v>2752</v>
      </c>
      <c r="AE45" s="87" t="s">
        <v>235</v>
      </c>
      <c r="AF45" s="87">
        <v>4160</v>
      </c>
      <c r="AG45" s="87">
        <v>10568</v>
      </c>
      <c r="AH45" s="67" t="s">
        <v>232</v>
      </c>
      <c r="AI45" s="87">
        <v>4481</v>
      </c>
      <c r="AJ45" s="87"/>
      <c r="AK45" s="59" t="s">
        <v>233</v>
      </c>
    </row>
    <row r="46" spans="1:37" s="11" customFormat="1" ht="18.75" customHeight="1">
      <c r="A46" s="382"/>
      <c r="B46" s="16" t="s">
        <v>102</v>
      </c>
      <c r="C46" s="385"/>
      <c r="D46" s="79"/>
      <c r="E46" s="63">
        <f>E44/E45*100/100</f>
        <v>1.0346133386058207</v>
      </c>
      <c r="F46" s="74">
        <v>0.9261</v>
      </c>
      <c r="G46" s="68">
        <v>0.8541</v>
      </c>
      <c r="H46" s="68">
        <v>0.975</v>
      </c>
      <c r="I46" s="68">
        <v>0.8737</v>
      </c>
      <c r="J46" s="68">
        <v>1.2852</v>
      </c>
      <c r="K46" s="68">
        <v>1.0066</v>
      </c>
      <c r="L46" s="68">
        <v>1.0534</v>
      </c>
      <c r="M46" s="68">
        <v>1.2863</v>
      </c>
      <c r="N46" s="68">
        <v>1.4578</v>
      </c>
      <c r="O46" s="68">
        <v>0.8434</v>
      </c>
      <c r="P46" s="68">
        <v>0.9769</v>
      </c>
      <c r="Q46" s="68">
        <v>0.847</v>
      </c>
      <c r="R46" s="68">
        <v>1.0471</v>
      </c>
      <c r="S46" s="68">
        <v>1.1332</v>
      </c>
      <c r="T46" s="68">
        <v>1.7668</v>
      </c>
      <c r="U46" s="68">
        <v>1.008</v>
      </c>
      <c r="V46" s="68">
        <v>0.7626</v>
      </c>
      <c r="W46" s="68">
        <v>0.7039</v>
      </c>
      <c r="X46" s="68">
        <v>1.0068</v>
      </c>
      <c r="Y46" s="68">
        <v>1.5513</v>
      </c>
      <c r="Z46" s="68">
        <v>1.0292</v>
      </c>
      <c r="AA46" s="89">
        <v>0.8174</v>
      </c>
      <c r="AB46" s="78">
        <v>1.168</v>
      </c>
      <c r="AC46" s="78">
        <v>0.9256</v>
      </c>
      <c r="AD46" s="88">
        <v>1.1437</v>
      </c>
      <c r="AE46" s="59" t="s">
        <v>235</v>
      </c>
      <c r="AF46" s="89">
        <v>1.0825</v>
      </c>
      <c r="AG46" s="78">
        <v>1.2725</v>
      </c>
      <c r="AH46" s="78" t="s">
        <v>235</v>
      </c>
      <c r="AI46" s="78">
        <v>0.9234</v>
      </c>
      <c r="AJ46" s="78"/>
      <c r="AK46" s="59" t="s">
        <v>233</v>
      </c>
    </row>
    <row r="47" spans="1:37" s="11" customFormat="1" ht="18.75" customHeight="1">
      <c r="A47" s="382"/>
      <c r="B47" s="15" t="s">
        <v>138</v>
      </c>
      <c r="C47" s="386">
        <v>2007</v>
      </c>
      <c r="D47" s="79"/>
      <c r="E47" s="84">
        <f>SUM(F47:AI47)</f>
        <v>162688.48329999993</v>
      </c>
      <c r="F47" s="85">
        <f>F48*F49/100*100</f>
        <v>36869.414</v>
      </c>
      <c r="G47" s="84">
        <f aca="true" t="shared" si="2" ref="G47:AD47">G48*G49/100*100</f>
        <v>5841.2775</v>
      </c>
      <c r="H47" s="84">
        <f t="shared" si="2"/>
        <v>2453.13</v>
      </c>
      <c r="I47" s="84">
        <f t="shared" si="2"/>
        <v>2236.6434</v>
      </c>
      <c r="J47" s="84">
        <f t="shared" si="2"/>
        <v>8868.914999999999</v>
      </c>
      <c r="K47" s="84">
        <f t="shared" si="2"/>
        <v>1186.5552</v>
      </c>
      <c r="L47" s="84">
        <f t="shared" si="2"/>
        <v>3698.446</v>
      </c>
      <c r="M47" s="84">
        <f t="shared" si="2"/>
        <v>7244.4672</v>
      </c>
      <c r="N47" s="84">
        <f t="shared" si="2"/>
        <v>2296.9591</v>
      </c>
      <c r="O47" s="84">
        <f t="shared" si="2"/>
        <v>1685.8476</v>
      </c>
      <c r="P47" s="84">
        <f t="shared" si="2"/>
        <v>11869.8966</v>
      </c>
      <c r="Q47" s="84">
        <f t="shared" si="2"/>
        <v>2596.806</v>
      </c>
      <c r="R47" s="84">
        <f t="shared" si="2"/>
        <v>1533.1705000000002</v>
      </c>
      <c r="S47" s="84">
        <f t="shared" si="2"/>
        <v>8848.9391</v>
      </c>
      <c r="T47" s="84">
        <f t="shared" si="2"/>
        <v>5319.7515</v>
      </c>
      <c r="U47" s="84">
        <f t="shared" si="2"/>
        <v>7415.8364</v>
      </c>
      <c r="V47" s="84">
        <f t="shared" si="2"/>
        <v>2899.6356</v>
      </c>
      <c r="W47" s="84">
        <f t="shared" si="2"/>
        <v>1485.0996</v>
      </c>
      <c r="X47" s="84">
        <f t="shared" si="2"/>
        <v>4197.8535</v>
      </c>
      <c r="Y47" s="84">
        <f t="shared" si="2"/>
        <v>2378.0229</v>
      </c>
      <c r="Z47" s="84">
        <f t="shared" si="2"/>
        <v>9072.0616</v>
      </c>
      <c r="AA47" s="101">
        <f t="shared" si="2"/>
        <v>7046.765600000001</v>
      </c>
      <c r="AB47" s="84">
        <f t="shared" si="2"/>
        <v>3606.9891000000007</v>
      </c>
      <c r="AC47" s="84">
        <f t="shared" si="2"/>
        <v>3352.9815</v>
      </c>
      <c r="AD47" s="85">
        <f t="shared" si="2"/>
        <v>2852.9943000000003</v>
      </c>
      <c r="AE47" s="59" t="s">
        <v>235</v>
      </c>
      <c r="AF47" s="90">
        <f>AF48*AG49/100*100</f>
        <v>3375.9543999999996</v>
      </c>
      <c r="AG47" s="67">
        <f>AG48*AG49/100*100</f>
        <v>8748.3968</v>
      </c>
      <c r="AH47" s="67" t="s">
        <v>232</v>
      </c>
      <c r="AI47" s="67">
        <f>AI48*AI49/100*100</f>
        <v>3705.6733</v>
      </c>
      <c r="AJ47" s="67"/>
      <c r="AK47" s="59" t="s">
        <v>233</v>
      </c>
    </row>
    <row r="48" spans="1:37" s="11" customFormat="1" ht="18.75" customHeight="1">
      <c r="A48" s="382"/>
      <c r="B48" s="15" t="s">
        <v>139</v>
      </c>
      <c r="C48" s="386"/>
      <c r="D48" s="79"/>
      <c r="E48" s="84">
        <f>SUM(F48:AI48)</f>
        <v>168891</v>
      </c>
      <c r="F48" s="86">
        <v>39790</v>
      </c>
      <c r="G48" s="87">
        <v>5475</v>
      </c>
      <c r="H48" s="87">
        <v>2425</v>
      </c>
      <c r="I48" s="87">
        <v>2298</v>
      </c>
      <c r="J48" s="87">
        <v>8487</v>
      </c>
      <c r="K48" s="87">
        <v>1381</v>
      </c>
      <c r="L48" s="87">
        <v>4346</v>
      </c>
      <c r="M48" s="87">
        <v>6021</v>
      </c>
      <c r="N48" s="87">
        <v>1571</v>
      </c>
      <c r="O48" s="87">
        <v>1668</v>
      </c>
      <c r="P48" s="87">
        <v>12178</v>
      </c>
      <c r="Q48" s="87">
        <v>2565</v>
      </c>
      <c r="R48" s="87">
        <v>1585</v>
      </c>
      <c r="S48" s="87">
        <v>8923</v>
      </c>
      <c r="T48" s="87">
        <v>3005</v>
      </c>
      <c r="U48" s="87">
        <v>6958</v>
      </c>
      <c r="V48" s="87">
        <v>3876</v>
      </c>
      <c r="W48" s="87">
        <v>2924</v>
      </c>
      <c r="X48" s="87">
        <v>4773</v>
      </c>
      <c r="Y48" s="87">
        <v>1649</v>
      </c>
      <c r="Z48" s="87">
        <v>9244</v>
      </c>
      <c r="AA48" s="86">
        <v>9002</v>
      </c>
      <c r="AB48" s="86">
        <v>3039</v>
      </c>
      <c r="AC48" s="86">
        <v>3707</v>
      </c>
      <c r="AD48" s="86">
        <v>2743</v>
      </c>
      <c r="AE48" s="59">
        <v>0</v>
      </c>
      <c r="AF48" s="66">
        <v>4109</v>
      </c>
      <c r="AG48" s="66">
        <v>10648</v>
      </c>
      <c r="AH48" s="86">
        <v>0</v>
      </c>
      <c r="AI48" s="86">
        <v>4501</v>
      </c>
      <c r="AJ48" s="86"/>
      <c r="AK48" s="59" t="s">
        <v>233</v>
      </c>
    </row>
    <row r="49" spans="1:37" s="11" customFormat="1" ht="18.75" customHeight="1">
      <c r="A49" s="382"/>
      <c r="B49" s="15" t="s">
        <v>102</v>
      </c>
      <c r="C49" s="386"/>
      <c r="D49" s="79"/>
      <c r="E49" s="63">
        <f>E47/E48*100/100</f>
        <v>0.9632750312331617</v>
      </c>
      <c r="F49" s="74">
        <v>0.9266</v>
      </c>
      <c r="G49" s="68">
        <v>1.0669</v>
      </c>
      <c r="H49" s="68">
        <v>1.0116</v>
      </c>
      <c r="I49" s="68">
        <v>0.9733</v>
      </c>
      <c r="J49" s="68">
        <v>1.045</v>
      </c>
      <c r="K49" s="68">
        <v>0.8592</v>
      </c>
      <c r="L49" s="68">
        <v>0.851</v>
      </c>
      <c r="M49" s="68">
        <v>1.2032</v>
      </c>
      <c r="N49" s="68">
        <v>1.4621</v>
      </c>
      <c r="O49" s="68">
        <v>1.0107</v>
      </c>
      <c r="P49" s="68">
        <v>0.9747</v>
      </c>
      <c r="Q49" s="68">
        <v>1.0124</v>
      </c>
      <c r="R49" s="68">
        <v>0.9673</v>
      </c>
      <c r="S49" s="68">
        <v>0.9917</v>
      </c>
      <c r="T49" s="68">
        <v>1.7703</v>
      </c>
      <c r="U49" s="68">
        <v>1.0658</v>
      </c>
      <c r="V49" s="68">
        <v>0.7481</v>
      </c>
      <c r="W49" s="68">
        <v>0.5079</v>
      </c>
      <c r="X49" s="68">
        <v>0.8795</v>
      </c>
      <c r="Y49" s="68">
        <v>1.4421</v>
      </c>
      <c r="Z49" s="68">
        <v>0.9814</v>
      </c>
      <c r="AA49" s="100">
        <v>0.7828</v>
      </c>
      <c r="AB49" s="68">
        <v>1.1869</v>
      </c>
      <c r="AC49" s="68">
        <v>0.9045</v>
      </c>
      <c r="AD49" s="68">
        <v>1.0401</v>
      </c>
      <c r="AE49" s="59" t="s">
        <v>235</v>
      </c>
      <c r="AF49" s="68">
        <v>1.2481</v>
      </c>
      <c r="AG49" s="68">
        <v>0.8216</v>
      </c>
      <c r="AH49" s="68" t="s">
        <v>235</v>
      </c>
      <c r="AI49" s="68">
        <v>0.8233</v>
      </c>
      <c r="AJ49" s="68"/>
      <c r="AK49" s="59" t="s">
        <v>233</v>
      </c>
    </row>
    <row r="50" spans="1:37" s="11" customFormat="1" ht="18.75" customHeight="1">
      <c r="A50" s="382"/>
      <c r="B50" s="16" t="s">
        <v>138</v>
      </c>
      <c r="C50" s="385">
        <v>2008</v>
      </c>
      <c r="D50" s="79"/>
      <c r="E50" s="84">
        <f>SUM(F50:AI50)</f>
        <v>152837.5985</v>
      </c>
      <c r="F50" s="85">
        <f>F51*F52/100*100</f>
        <v>38648.0392</v>
      </c>
      <c r="G50" s="84">
        <f aca="true" t="shared" si="3" ref="G50:AD50">G51*G52/100*100</f>
        <v>4874.3244</v>
      </c>
      <c r="H50" s="84">
        <f t="shared" si="3"/>
        <v>2182.014</v>
      </c>
      <c r="I50" s="84">
        <f t="shared" si="3"/>
        <v>2903.2668</v>
      </c>
      <c r="J50" s="84">
        <f t="shared" si="3"/>
        <v>7725.1048</v>
      </c>
      <c r="K50" s="84">
        <f t="shared" si="3"/>
        <v>1281.013</v>
      </c>
      <c r="L50" s="84">
        <f t="shared" si="3"/>
        <v>3930.9508</v>
      </c>
      <c r="M50" s="84">
        <f t="shared" si="3"/>
        <v>5036.1612000000005</v>
      </c>
      <c r="N50" s="84">
        <f t="shared" si="3"/>
        <v>1501.1486</v>
      </c>
      <c r="O50" s="84">
        <f t="shared" si="3"/>
        <v>1329.993</v>
      </c>
      <c r="P50" s="84">
        <f t="shared" si="3"/>
        <v>10843.146</v>
      </c>
      <c r="Q50" s="84">
        <f t="shared" si="3"/>
        <v>2023.32</v>
      </c>
      <c r="R50" s="84">
        <f t="shared" si="3"/>
        <v>1469.3020000000001</v>
      </c>
      <c r="S50" s="84">
        <f t="shared" si="3"/>
        <v>7630.470399999998</v>
      </c>
      <c r="T50" s="84">
        <f t="shared" si="3"/>
        <v>3190.6264</v>
      </c>
      <c r="U50" s="84">
        <f t="shared" si="3"/>
        <v>6577.662000000001</v>
      </c>
      <c r="V50" s="84">
        <f t="shared" si="3"/>
        <v>2863.8155</v>
      </c>
      <c r="W50" s="84">
        <f t="shared" si="3"/>
        <v>2749.5832</v>
      </c>
      <c r="X50" s="84">
        <f t="shared" si="3"/>
        <v>4677.0904</v>
      </c>
      <c r="Y50" s="84">
        <f t="shared" si="3"/>
        <v>1373.6066999999998</v>
      </c>
      <c r="Z50" s="84">
        <f t="shared" si="3"/>
        <v>9066.9194</v>
      </c>
      <c r="AA50" s="101">
        <f t="shared" si="3"/>
        <v>2137.2912</v>
      </c>
      <c r="AB50" s="84">
        <f t="shared" si="3"/>
        <v>3219.2144999999996</v>
      </c>
      <c r="AC50" s="84">
        <f t="shared" si="3"/>
        <v>3498.7049999999995</v>
      </c>
      <c r="AD50" s="84">
        <f t="shared" si="3"/>
        <v>2680.8248</v>
      </c>
      <c r="AE50" s="59" t="s">
        <v>235</v>
      </c>
      <c r="AF50" s="84">
        <f>AF51*AG52/100*100</f>
        <v>4027.265000000001</v>
      </c>
      <c r="AG50" s="84">
        <f>AG51*AG52/100*100</f>
        <v>10629.209</v>
      </c>
      <c r="AH50" s="67" t="s">
        <v>232</v>
      </c>
      <c r="AI50" s="84">
        <f>AI51*AI52/100*100</f>
        <v>4767.531199999999</v>
      </c>
      <c r="AJ50" s="84"/>
      <c r="AK50" s="59" t="s">
        <v>233</v>
      </c>
    </row>
    <row r="51" spans="1:37" s="11" customFormat="1" ht="18.75" customHeight="1">
      <c r="A51" s="382"/>
      <c r="B51" s="16" t="s">
        <v>139</v>
      </c>
      <c r="C51" s="385"/>
      <c r="D51" s="79"/>
      <c r="E51" s="84">
        <f>SUM(F51:AI51)</f>
        <v>168884</v>
      </c>
      <c r="F51" s="86">
        <v>39868</v>
      </c>
      <c r="G51" s="87">
        <v>5478</v>
      </c>
      <c r="H51" s="87">
        <v>2410</v>
      </c>
      <c r="I51" s="87">
        <v>2268</v>
      </c>
      <c r="J51" s="87">
        <v>8428</v>
      </c>
      <c r="K51" s="87">
        <v>1333</v>
      </c>
      <c r="L51" s="87">
        <v>4298</v>
      </c>
      <c r="M51" s="87">
        <v>6027</v>
      </c>
      <c r="N51" s="87">
        <v>1522</v>
      </c>
      <c r="O51" s="87">
        <v>1674</v>
      </c>
      <c r="P51" s="87">
        <v>12060</v>
      </c>
      <c r="Q51" s="87">
        <v>2594</v>
      </c>
      <c r="R51" s="87">
        <v>1535</v>
      </c>
      <c r="S51" s="87">
        <v>7922</v>
      </c>
      <c r="T51" s="87">
        <v>3016</v>
      </c>
      <c r="U51" s="87">
        <v>6884</v>
      </c>
      <c r="V51" s="87">
        <v>3899</v>
      </c>
      <c r="W51" s="87">
        <v>2954</v>
      </c>
      <c r="X51" s="87">
        <v>4798</v>
      </c>
      <c r="Y51" s="87">
        <v>1637</v>
      </c>
      <c r="Z51" s="87">
        <v>9086</v>
      </c>
      <c r="AA51" s="87">
        <v>4532</v>
      </c>
      <c r="AB51" s="87">
        <v>3027</v>
      </c>
      <c r="AC51" s="87">
        <v>3654</v>
      </c>
      <c r="AD51" s="87">
        <v>2749</v>
      </c>
      <c r="AE51" s="59">
        <v>1265</v>
      </c>
      <c r="AF51" s="87">
        <v>4070</v>
      </c>
      <c r="AG51" s="87">
        <v>10742</v>
      </c>
      <c r="AH51" s="59">
        <v>4626</v>
      </c>
      <c r="AI51" s="87">
        <v>4528</v>
      </c>
      <c r="AJ51" s="87"/>
      <c r="AK51" s="59" t="s">
        <v>233</v>
      </c>
    </row>
    <row r="52" spans="1:37" s="11" customFormat="1" ht="18.75" customHeight="1">
      <c r="A52" s="382"/>
      <c r="B52" s="16" t="s">
        <v>102</v>
      </c>
      <c r="C52" s="385"/>
      <c r="D52" s="59" t="s">
        <v>248</v>
      </c>
      <c r="E52" s="63">
        <f>E50*100/E51/100</f>
        <v>0.9049856617559981</v>
      </c>
      <c r="F52" s="68">
        <v>0.9694</v>
      </c>
      <c r="G52" s="68">
        <v>0.8898</v>
      </c>
      <c r="H52" s="68">
        <v>0.9054</v>
      </c>
      <c r="I52" s="68">
        <v>1.2801</v>
      </c>
      <c r="J52" s="68">
        <v>0.9166</v>
      </c>
      <c r="K52" s="68">
        <v>0.961</v>
      </c>
      <c r="L52" s="68">
        <v>0.9146</v>
      </c>
      <c r="M52" s="68">
        <v>0.8356</v>
      </c>
      <c r="N52" s="68">
        <v>0.9863</v>
      </c>
      <c r="O52" s="68">
        <v>0.7945</v>
      </c>
      <c r="P52" s="68">
        <v>0.8991</v>
      </c>
      <c r="Q52" s="68">
        <v>0.78</v>
      </c>
      <c r="R52" s="68">
        <v>0.9572</v>
      </c>
      <c r="S52" s="68">
        <v>0.9632</v>
      </c>
      <c r="T52" s="68">
        <v>1.0579</v>
      </c>
      <c r="U52" s="68">
        <v>0.9555</v>
      </c>
      <c r="V52" s="68">
        <v>0.7345</v>
      </c>
      <c r="W52" s="68">
        <v>0.9308</v>
      </c>
      <c r="X52" s="68">
        <v>0.9748</v>
      </c>
      <c r="Y52" s="68">
        <v>0.8391</v>
      </c>
      <c r="Z52" s="68">
        <v>0.9979</v>
      </c>
      <c r="AA52" s="68">
        <v>0.4716</v>
      </c>
      <c r="AB52" s="68">
        <v>1.0635</v>
      </c>
      <c r="AC52" s="68">
        <v>0.9575</v>
      </c>
      <c r="AD52" s="68">
        <v>0.9752</v>
      </c>
      <c r="AE52" s="59" t="s">
        <v>235</v>
      </c>
      <c r="AF52" s="68">
        <v>0.8851</v>
      </c>
      <c r="AG52" s="68">
        <v>0.9895</v>
      </c>
      <c r="AH52" s="68">
        <v>0</v>
      </c>
      <c r="AI52" s="68">
        <v>1.0529</v>
      </c>
      <c r="AJ52" s="68"/>
      <c r="AK52" s="59" t="s">
        <v>233</v>
      </c>
    </row>
    <row r="53" spans="1:37" s="11" customFormat="1" ht="18.75" customHeight="1">
      <c r="A53" s="382"/>
      <c r="B53" s="15" t="s">
        <v>138</v>
      </c>
      <c r="C53" s="386">
        <v>2009</v>
      </c>
      <c r="D53" s="79"/>
      <c r="E53" s="84">
        <f aca="true" t="shared" si="4" ref="E53:E146">SUM(F53:AI53)</f>
        <v>154620.82129999998</v>
      </c>
      <c r="F53" s="84">
        <f>F54*F55/100*100</f>
        <v>39839.5824</v>
      </c>
      <c r="G53" s="84">
        <f aca="true" t="shared" si="5" ref="G53:AD53">G54*G55/100*100</f>
        <v>5244.4895</v>
      </c>
      <c r="H53" s="84">
        <f t="shared" si="5"/>
        <v>2159.8164</v>
      </c>
      <c r="I53" s="84">
        <f t="shared" si="5"/>
        <v>2235.9858</v>
      </c>
      <c r="J53" s="84">
        <f t="shared" si="5"/>
        <v>7761.242999999999</v>
      </c>
      <c r="K53" s="84">
        <f t="shared" si="5"/>
        <v>1242.1625999999999</v>
      </c>
      <c r="L53" s="84">
        <f t="shared" si="5"/>
        <v>4108.0622</v>
      </c>
      <c r="M53" s="84">
        <f t="shared" si="5"/>
        <v>5430.7725</v>
      </c>
      <c r="N53" s="84">
        <f t="shared" si="5"/>
        <v>1636.6979999999999</v>
      </c>
      <c r="O53" s="84">
        <f t="shared" si="5"/>
        <v>1484.838</v>
      </c>
      <c r="P53" s="84">
        <f t="shared" si="5"/>
        <v>11106.2744</v>
      </c>
      <c r="Q53" s="84">
        <f t="shared" si="5"/>
        <v>2024.8916000000002</v>
      </c>
      <c r="R53" s="84">
        <f t="shared" si="5"/>
        <v>1354.923</v>
      </c>
      <c r="S53" s="84">
        <f t="shared" si="5"/>
        <v>8423.919</v>
      </c>
      <c r="T53" s="84">
        <f t="shared" si="5"/>
        <v>3274.826399999999</v>
      </c>
      <c r="U53" s="84">
        <f t="shared" si="5"/>
        <v>6414.805699999999</v>
      </c>
      <c r="V53" s="84">
        <f t="shared" si="5"/>
        <v>3026.1158</v>
      </c>
      <c r="W53" s="84">
        <f t="shared" si="5"/>
        <v>2768.7968</v>
      </c>
      <c r="X53" s="84">
        <f t="shared" si="5"/>
        <v>4516.0296</v>
      </c>
      <c r="Y53" s="84">
        <f t="shared" si="5"/>
        <v>1527.878</v>
      </c>
      <c r="Z53" s="84">
        <f t="shared" si="5"/>
        <v>8956.1592</v>
      </c>
      <c r="AA53" s="84">
        <f t="shared" si="5"/>
        <v>2105.399</v>
      </c>
      <c r="AB53" s="84">
        <f t="shared" si="5"/>
        <v>3276.0959999999995</v>
      </c>
      <c r="AC53" s="84">
        <f t="shared" si="5"/>
        <v>3421.105600000001</v>
      </c>
      <c r="AD53" s="84">
        <f t="shared" si="5"/>
        <v>2587.6092</v>
      </c>
      <c r="AE53" s="59" t="s">
        <v>235</v>
      </c>
      <c r="AF53" s="91">
        <f>AF54*AG55/100*100</f>
        <v>3879.8375</v>
      </c>
      <c r="AG53" s="91">
        <f>AG54*AG55/100*100</f>
        <v>10440.237500000001</v>
      </c>
      <c r="AH53" s="67" t="s">
        <v>232</v>
      </c>
      <c r="AI53" s="84">
        <f>AI54*AI55/100*100</f>
        <v>4372.2666</v>
      </c>
      <c r="AJ53" s="84"/>
      <c r="AK53" s="59" t="s">
        <v>233</v>
      </c>
    </row>
    <row r="54" spans="1:37" s="11" customFormat="1" ht="18.75" customHeight="1">
      <c r="A54" s="382"/>
      <c r="B54" s="15" t="s">
        <v>139</v>
      </c>
      <c r="C54" s="386"/>
      <c r="D54" s="79"/>
      <c r="E54" s="84">
        <f t="shared" si="4"/>
        <v>169227</v>
      </c>
      <c r="F54" s="87">
        <v>40072</v>
      </c>
      <c r="G54" s="87">
        <v>5483</v>
      </c>
      <c r="H54" s="87">
        <v>2403</v>
      </c>
      <c r="I54" s="87">
        <v>2238</v>
      </c>
      <c r="J54" s="87">
        <v>8386</v>
      </c>
      <c r="K54" s="87">
        <v>1358</v>
      </c>
      <c r="L54" s="87">
        <v>4273</v>
      </c>
      <c r="M54" s="87">
        <v>6051</v>
      </c>
      <c r="N54" s="87">
        <v>1470</v>
      </c>
      <c r="O54" s="87">
        <v>1674</v>
      </c>
      <c r="P54" s="87">
        <v>11999</v>
      </c>
      <c r="Q54" s="87">
        <v>2627</v>
      </c>
      <c r="R54" s="87">
        <v>1510</v>
      </c>
      <c r="S54" s="87">
        <v>8055</v>
      </c>
      <c r="T54" s="87">
        <v>3039</v>
      </c>
      <c r="U54" s="87">
        <v>6841</v>
      </c>
      <c r="V54" s="87">
        <v>3929</v>
      </c>
      <c r="W54" s="87">
        <v>2992</v>
      </c>
      <c r="X54" s="87">
        <v>4913</v>
      </c>
      <c r="Y54" s="87">
        <v>1628</v>
      </c>
      <c r="Z54" s="87">
        <v>8949</v>
      </c>
      <c r="AA54" s="87">
        <v>4570</v>
      </c>
      <c r="AB54" s="87">
        <v>3020</v>
      </c>
      <c r="AC54" s="87">
        <v>3608</v>
      </c>
      <c r="AD54" s="87">
        <v>2761</v>
      </c>
      <c r="AE54" s="87">
        <v>1274</v>
      </c>
      <c r="AF54" s="87">
        <v>4031</v>
      </c>
      <c r="AG54" s="87">
        <v>10847</v>
      </c>
      <c r="AH54" s="87">
        <v>4663</v>
      </c>
      <c r="AI54" s="87">
        <v>4563</v>
      </c>
      <c r="AJ54" s="87"/>
      <c r="AK54" s="59" t="s">
        <v>233</v>
      </c>
    </row>
    <row r="55" spans="1:37" s="11" customFormat="1" ht="18.75" customHeight="1">
      <c r="A55" s="382"/>
      <c r="B55" s="15" t="s">
        <v>102</v>
      </c>
      <c r="C55" s="386"/>
      <c r="D55" s="59" t="s">
        <v>249</v>
      </c>
      <c r="E55" s="63">
        <f>E53*100/E54/100</f>
        <v>0.9136888398423418</v>
      </c>
      <c r="F55" s="68">
        <v>0.9942</v>
      </c>
      <c r="G55" s="68">
        <v>0.9565</v>
      </c>
      <c r="H55" s="68">
        <v>0.8988</v>
      </c>
      <c r="I55" s="68">
        <v>0.9991</v>
      </c>
      <c r="J55" s="68">
        <v>0.9255</v>
      </c>
      <c r="K55" s="68">
        <v>0.9147</v>
      </c>
      <c r="L55" s="68">
        <v>0.9614</v>
      </c>
      <c r="M55" s="68">
        <v>0.8975</v>
      </c>
      <c r="N55" s="68">
        <v>1.1134</v>
      </c>
      <c r="O55" s="68">
        <v>0.887</v>
      </c>
      <c r="P55" s="68">
        <v>0.9256</v>
      </c>
      <c r="Q55" s="68">
        <v>0.7708</v>
      </c>
      <c r="R55" s="68">
        <v>0.8973</v>
      </c>
      <c r="S55" s="68">
        <v>1.0458</v>
      </c>
      <c r="T55" s="68">
        <v>1.0776</v>
      </c>
      <c r="U55" s="68">
        <v>0.9377</v>
      </c>
      <c r="V55" s="68">
        <v>0.7702</v>
      </c>
      <c r="W55" s="68">
        <v>0.9254</v>
      </c>
      <c r="X55" s="68">
        <v>0.9192</v>
      </c>
      <c r="Y55" s="68">
        <v>0.9385</v>
      </c>
      <c r="Z55" s="68">
        <v>1.0008</v>
      </c>
      <c r="AA55" s="68">
        <v>0.4607</v>
      </c>
      <c r="AB55" s="68">
        <v>1.0848</v>
      </c>
      <c r="AC55" s="68">
        <v>0.9482</v>
      </c>
      <c r="AD55" s="68">
        <v>0.9372</v>
      </c>
      <c r="AE55" s="59" t="s">
        <v>235</v>
      </c>
      <c r="AF55" s="68">
        <v>0.9559</v>
      </c>
      <c r="AG55" s="68">
        <v>0.9625</v>
      </c>
      <c r="AH55" s="68">
        <v>0</v>
      </c>
      <c r="AI55" s="68">
        <v>0.9582</v>
      </c>
      <c r="AJ55" s="68"/>
      <c r="AK55" s="59" t="s">
        <v>233</v>
      </c>
    </row>
    <row r="56" spans="1:37" s="11" customFormat="1" ht="15.75" customHeight="1">
      <c r="A56" s="382"/>
      <c r="B56" s="241" t="s">
        <v>138</v>
      </c>
      <c r="C56" s="378">
        <v>2010</v>
      </c>
      <c r="D56" s="84"/>
      <c r="E56" s="84">
        <f t="shared" si="4"/>
        <v>75533</v>
      </c>
      <c r="F56" s="84" t="s">
        <v>235</v>
      </c>
      <c r="G56" s="87">
        <v>3288</v>
      </c>
      <c r="H56" s="87">
        <v>1464</v>
      </c>
      <c r="I56" s="87">
        <v>1409</v>
      </c>
      <c r="J56" s="87">
        <v>4985</v>
      </c>
      <c r="K56" s="87">
        <v>830</v>
      </c>
      <c r="L56" s="87">
        <v>2509</v>
      </c>
      <c r="M56" s="87">
        <v>3385</v>
      </c>
      <c r="N56" s="87">
        <v>1001</v>
      </c>
      <c r="O56" s="87">
        <v>820</v>
      </c>
      <c r="P56" s="87">
        <v>11583</v>
      </c>
      <c r="Q56" s="87">
        <v>1267</v>
      </c>
      <c r="R56" s="87">
        <v>940</v>
      </c>
      <c r="S56" s="87">
        <v>5410</v>
      </c>
      <c r="T56" s="87">
        <v>1998</v>
      </c>
      <c r="U56" s="87">
        <v>3976</v>
      </c>
      <c r="V56" s="87">
        <v>1925</v>
      </c>
      <c r="W56" s="87">
        <v>1685</v>
      </c>
      <c r="X56" s="87">
        <v>2643</v>
      </c>
      <c r="Y56" s="87">
        <v>970</v>
      </c>
      <c r="Z56" s="87" t="s">
        <v>232</v>
      </c>
      <c r="AA56" s="87">
        <v>2481</v>
      </c>
      <c r="AB56" s="87">
        <v>1911</v>
      </c>
      <c r="AC56" s="87">
        <v>2118</v>
      </c>
      <c r="AD56" s="87">
        <v>1751</v>
      </c>
      <c r="AE56" s="87">
        <v>843</v>
      </c>
      <c r="AF56" s="87">
        <v>2379</v>
      </c>
      <c r="AG56" s="87">
        <v>6649</v>
      </c>
      <c r="AH56" s="87">
        <v>2506</v>
      </c>
      <c r="AI56" s="87">
        <v>2807</v>
      </c>
      <c r="AJ56" s="87"/>
      <c r="AK56" s="59" t="s">
        <v>233</v>
      </c>
    </row>
    <row r="57" spans="1:37" s="11" customFormat="1" ht="15.75" customHeight="1">
      <c r="A57" s="382"/>
      <c r="B57" s="241" t="s">
        <v>139</v>
      </c>
      <c r="C57" s="378"/>
      <c r="D57" s="94"/>
      <c r="E57" s="84">
        <f t="shared" si="4"/>
        <v>169679</v>
      </c>
      <c r="F57" s="87">
        <v>40299</v>
      </c>
      <c r="G57" s="87">
        <v>5489</v>
      </c>
      <c r="H57" s="87">
        <v>2389</v>
      </c>
      <c r="I57" s="87">
        <v>2209</v>
      </c>
      <c r="J57" s="87">
        <v>8352</v>
      </c>
      <c r="K57" s="87">
        <v>1387</v>
      </c>
      <c r="L57" s="87">
        <v>4257</v>
      </c>
      <c r="M57" s="87">
        <v>6082</v>
      </c>
      <c r="N57" s="87">
        <v>1413</v>
      </c>
      <c r="O57" s="87">
        <v>1674</v>
      </c>
      <c r="P57" s="87">
        <v>11979</v>
      </c>
      <c r="Q57" s="87">
        <v>2644</v>
      </c>
      <c r="R57" s="87">
        <v>1477</v>
      </c>
      <c r="S57" s="87">
        <v>8198</v>
      </c>
      <c r="T57" s="87">
        <v>3073</v>
      </c>
      <c r="U57" s="87">
        <v>6816</v>
      </c>
      <c r="V57" s="87">
        <v>3966</v>
      </c>
      <c r="W57" s="87">
        <v>3037</v>
      </c>
      <c r="X57" s="87">
        <v>5022</v>
      </c>
      <c r="Y57" s="87">
        <v>1623</v>
      </c>
      <c r="Z57" s="87">
        <v>8820</v>
      </c>
      <c r="AA57" s="87">
        <v>4600</v>
      </c>
      <c r="AB57" s="87">
        <v>3018</v>
      </c>
      <c r="AC57" s="87">
        <v>3574</v>
      </c>
      <c r="AD57" s="87">
        <v>2776</v>
      </c>
      <c r="AE57" s="87">
        <v>1282</v>
      </c>
      <c r="AF57" s="87">
        <v>3992</v>
      </c>
      <c r="AG57" s="87">
        <v>10944</v>
      </c>
      <c r="AH57" s="87">
        <v>4696</v>
      </c>
      <c r="AI57" s="87">
        <v>4591</v>
      </c>
      <c r="AJ57" s="87"/>
      <c r="AK57" s="59" t="s">
        <v>233</v>
      </c>
    </row>
    <row r="58" spans="1:37" s="11" customFormat="1" ht="15.75" customHeight="1">
      <c r="A58" s="382"/>
      <c r="B58" s="241" t="s">
        <v>102</v>
      </c>
      <c r="C58" s="378"/>
      <c r="D58" s="75"/>
      <c r="E58" s="63">
        <f>E56*100/E57/100</f>
        <v>0.4451523170221418</v>
      </c>
      <c r="F58" s="63">
        <v>0</v>
      </c>
      <c r="G58" s="63">
        <f aca="true" t="shared" si="6" ref="G58:AI58">G56*100/G57/100</f>
        <v>0.5990162142466752</v>
      </c>
      <c r="H58" s="63">
        <f t="shared" si="6"/>
        <v>0.6128087065717874</v>
      </c>
      <c r="I58" s="63">
        <f t="shared" si="6"/>
        <v>0.637845178813943</v>
      </c>
      <c r="J58" s="63">
        <f t="shared" si="6"/>
        <v>0.5968630268199234</v>
      </c>
      <c r="K58" s="63">
        <f t="shared" si="6"/>
        <v>0.5984138428262437</v>
      </c>
      <c r="L58" s="63">
        <f t="shared" si="6"/>
        <v>0.5893821940333568</v>
      </c>
      <c r="M58" s="63">
        <f t="shared" si="6"/>
        <v>0.5565603419927655</v>
      </c>
      <c r="N58" s="63">
        <f t="shared" si="6"/>
        <v>0.7084217975937722</v>
      </c>
      <c r="O58" s="63">
        <f t="shared" si="6"/>
        <v>0.4898446833930705</v>
      </c>
      <c r="P58" s="63">
        <f t="shared" si="6"/>
        <v>0.9669421487603306</v>
      </c>
      <c r="Q58" s="63">
        <f t="shared" si="6"/>
        <v>0.4791981845688351</v>
      </c>
      <c r="R58" s="63">
        <f t="shared" si="6"/>
        <v>0.6364251861882194</v>
      </c>
      <c r="S58" s="63">
        <f t="shared" si="6"/>
        <v>0.6599170529397413</v>
      </c>
      <c r="T58" s="63">
        <f t="shared" si="6"/>
        <v>0.6501789781972015</v>
      </c>
      <c r="U58" s="63">
        <f t="shared" si="6"/>
        <v>0.5833333333333334</v>
      </c>
      <c r="V58" s="63">
        <f t="shared" si="6"/>
        <v>0.48537569339384773</v>
      </c>
      <c r="W58" s="63">
        <f t="shared" si="6"/>
        <v>0.5548238393151136</v>
      </c>
      <c r="X58" s="63">
        <f t="shared" si="6"/>
        <v>0.5262843488649941</v>
      </c>
      <c r="Y58" s="63">
        <f t="shared" si="6"/>
        <v>0.5976586568083796</v>
      </c>
      <c r="Z58" s="63" t="s">
        <v>232</v>
      </c>
      <c r="AA58" s="63">
        <f t="shared" si="6"/>
        <v>0.5393478260869565</v>
      </c>
      <c r="AB58" s="63">
        <f t="shared" si="6"/>
        <v>0.6332007952286283</v>
      </c>
      <c r="AC58" s="63">
        <f t="shared" si="6"/>
        <v>0.5926133184107443</v>
      </c>
      <c r="AD58" s="63">
        <f t="shared" si="6"/>
        <v>0.6307636887608069</v>
      </c>
      <c r="AE58" s="63">
        <f t="shared" si="6"/>
        <v>0.657566302652106</v>
      </c>
      <c r="AF58" s="63">
        <f t="shared" si="6"/>
        <v>0.5959418837675351</v>
      </c>
      <c r="AG58" s="63">
        <f t="shared" si="6"/>
        <v>0.6075475146198831</v>
      </c>
      <c r="AH58" s="63">
        <f t="shared" si="6"/>
        <v>0.5336456558773424</v>
      </c>
      <c r="AI58" s="63">
        <f t="shared" si="6"/>
        <v>0.611413635373557</v>
      </c>
      <c r="AJ58" s="63"/>
      <c r="AK58" s="59" t="s">
        <v>233</v>
      </c>
    </row>
    <row r="59" spans="1:37" s="11" customFormat="1" ht="15.75" customHeight="1">
      <c r="A59" s="237"/>
      <c r="B59" s="241" t="s">
        <v>138</v>
      </c>
      <c r="C59" s="242">
        <v>2011</v>
      </c>
      <c r="D59" s="75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59"/>
    </row>
    <row r="60" spans="1:37" s="11" customFormat="1" ht="15.75" customHeight="1">
      <c r="A60" s="237"/>
      <c r="B60" s="241" t="s">
        <v>139</v>
      </c>
      <c r="C60" s="242"/>
      <c r="D60" s="75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59"/>
    </row>
    <row r="61" spans="1:37" s="11" customFormat="1" ht="15.75" customHeight="1">
      <c r="A61" s="237"/>
      <c r="B61" s="241" t="s">
        <v>102</v>
      </c>
      <c r="C61" s="242"/>
      <c r="D61" s="75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59"/>
    </row>
    <row r="62" spans="1:37" s="11" customFormat="1" ht="15.75" customHeight="1">
      <c r="A62" s="237"/>
      <c r="B62" s="241" t="s">
        <v>138</v>
      </c>
      <c r="C62" s="242">
        <v>2012</v>
      </c>
      <c r="D62" s="75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59"/>
    </row>
    <row r="63" spans="1:37" s="11" customFormat="1" ht="15.75" customHeight="1">
      <c r="A63" s="237"/>
      <c r="B63" s="241" t="s">
        <v>139</v>
      </c>
      <c r="C63" s="242"/>
      <c r="D63" s="75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59"/>
    </row>
    <row r="64" spans="1:37" s="11" customFormat="1" ht="15.75" customHeight="1">
      <c r="A64" s="237"/>
      <c r="B64" s="241" t="s">
        <v>102</v>
      </c>
      <c r="C64" s="242"/>
      <c r="D64" s="75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59"/>
    </row>
    <row r="65" spans="1:37" s="11" customFormat="1" ht="15.75" customHeight="1">
      <c r="A65" s="251"/>
      <c r="B65" s="241" t="s">
        <v>138</v>
      </c>
      <c r="C65" s="242">
        <v>2013</v>
      </c>
      <c r="D65" s="75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59"/>
    </row>
    <row r="66" spans="1:37" s="11" customFormat="1" ht="15.75" customHeight="1">
      <c r="A66" s="251"/>
      <c r="B66" s="241" t="s">
        <v>139</v>
      </c>
      <c r="C66" s="242"/>
      <c r="D66" s="75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59"/>
    </row>
    <row r="67" spans="1:37" s="11" customFormat="1" ht="15.75" customHeight="1">
      <c r="A67" s="251"/>
      <c r="B67" s="241" t="s">
        <v>102</v>
      </c>
      <c r="C67" s="242"/>
      <c r="D67" s="75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59"/>
    </row>
    <row r="68" spans="1:37" s="11" customFormat="1" ht="33.75" customHeight="1">
      <c r="A68" s="388" t="s">
        <v>815</v>
      </c>
      <c r="B68" s="57" t="s">
        <v>137</v>
      </c>
      <c r="C68" s="384">
        <v>2005</v>
      </c>
      <c r="D68" s="77"/>
      <c r="E68" s="84">
        <f t="shared" si="4"/>
        <v>75085.62849999998</v>
      </c>
      <c r="F68" s="95">
        <f>F70*F69/100*100</f>
        <v>20778.46</v>
      </c>
      <c r="G68" s="95">
        <f aca="true" t="shared" si="7" ref="G68:AI68">G70*G69/100*100</f>
        <v>1725.0954999999997</v>
      </c>
      <c r="H68" s="95">
        <f t="shared" si="7"/>
        <v>1058.0409</v>
      </c>
      <c r="I68" s="95">
        <f t="shared" si="7"/>
        <v>706.0716</v>
      </c>
      <c r="J68" s="95">
        <f t="shared" si="7"/>
        <v>5665.66</v>
      </c>
      <c r="K68" s="95">
        <f t="shared" si="7"/>
        <v>490.97919999999993</v>
      </c>
      <c r="L68" s="95">
        <f t="shared" si="7"/>
        <v>2267.09</v>
      </c>
      <c r="M68" s="95">
        <f t="shared" si="7"/>
        <v>3239.4764999999998</v>
      </c>
      <c r="N68" s="95">
        <f t="shared" si="7"/>
        <v>886.9871999999999</v>
      </c>
      <c r="O68" s="95">
        <f t="shared" si="7"/>
        <v>501.0515999999999</v>
      </c>
      <c r="P68" s="95">
        <f t="shared" si="7"/>
        <v>6027.2324</v>
      </c>
      <c r="Q68" s="95">
        <f t="shared" si="7"/>
        <v>672.9768</v>
      </c>
      <c r="R68" s="95">
        <f t="shared" si="7"/>
        <v>957.2415999999998</v>
      </c>
      <c r="S68" s="95">
        <f t="shared" si="7"/>
        <v>3606.2631</v>
      </c>
      <c r="T68" s="95">
        <f t="shared" si="7"/>
        <v>1466.0919000000001</v>
      </c>
      <c r="U68" s="95">
        <f t="shared" si="7"/>
        <v>3774.7148</v>
      </c>
      <c r="V68" s="95">
        <f t="shared" si="7"/>
        <v>1091.7404999999999</v>
      </c>
      <c r="W68" s="95">
        <f t="shared" si="7"/>
        <v>814.3528</v>
      </c>
      <c r="X68" s="95">
        <f t="shared" si="7"/>
        <v>1094.8319</v>
      </c>
      <c r="Y68" s="95">
        <f t="shared" si="7"/>
        <v>787.3919999999999</v>
      </c>
      <c r="Z68" s="95">
        <f t="shared" si="7"/>
        <v>4436.342299999999</v>
      </c>
      <c r="AA68" s="95">
        <f t="shared" si="7"/>
        <v>2118.5802000000003</v>
      </c>
      <c r="AB68" s="95">
        <f t="shared" si="7"/>
        <v>1570.371</v>
      </c>
      <c r="AC68" s="95">
        <f t="shared" si="7"/>
        <v>1743.282</v>
      </c>
      <c r="AD68" s="95">
        <f t="shared" si="7"/>
        <v>827.0299999999999</v>
      </c>
      <c r="AE68" s="95" t="s">
        <v>235</v>
      </c>
      <c r="AF68" s="95">
        <f t="shared" si="7"/>
        <v>2153.6387</v>
      </c>
      <c r="AG68" s="95">
        <f t="shared" si="7"/>
        <v>3062.0359999999996</v>
      </c>
      <c r="AH68" s="95" t="s">
        <v>235</v>
      </c>
      <c r="AI68" s="95">
        <f t="shared" si="7"/>
        <v>1562.598</v>
      </c>
      <c r="AJ68" s="95"/>
      <c r="AK68" s="59" t="s">
        <v>233</v>
      </c>
    </row>
    <row r="69" spans="1:37" s="11" customFormat="1" ht="16.5" customHeight="1">
      <c r="A69" s="388"/>
      <c r="B69" s="57" t="s">
        <v>136</v>
      </c>
      <c r="C69" s="384"/>
      <c r="D69" s="77"/>
      <c r="E69" s="84">
        <f t="shared" si="4"/>
        <v>136684</v>
      </c>
      <c r="F69" s="87">
        <v>32650</v>
      </c>
      <c r="G69" s="87">
        <v>4223</v>
      </c>
      <c r="H69" s="87">
        <v>1887</v>
      </c>
      <c r="I69" s="87">
        <v>1926</v>
      </c>
      <c r="J69" s="87">
        <v>7150</v>
      </c>
      <c r="K69" s="87">
        <v>1136</v>
      </c>
      <c r="L69" s="87">
        <v>3892</v>
      </c>
      <c r="M69" s="87">
        <v>4915</v>
      </c>
      <c r="N69" s="87">
        <v>1284</v>
      </c>
      <c r="O69" s="87">
        <v>1239</v>
      </c>
      <c r="P69" s="87">
        <v>10444</v>
      </c>
      <c r="Q69" s="87">
        <v>1812</v>
      </c>
      <c r="R69" s="87">
        <v>1288</v>
      </c>
      <c r="S69" s="87">
        <v>6873</v>
      </c>
      <c r="T69" s="87">
        <v>2457</v>
      </c>
      <c r="U69" s="87">
        <v>6004</v>
      </c>
      <c r="V69" s="87">
        <v>3071</v>
      </c>
      <c r="W69" s="87">
        <v>2276</v>
      </c>
      <c r="X69" s="87">
        <v>3457</v>
      </c>
      <c r="Y69" s="87">
        <v>1367</v>
      </c>
      <c r="Z69" s="87">
        <v>7969</v>
      </c>
      <c r="AA69" s="87">
        <v>6633</v>
      </c>
      <c r="AB69" s="87">
        <v>2530</v>
      </c>
      <c r="AC69" s="87">
        <v>3165</v>
      </c>
      <c r="AD69" s="87">
        <v>2165</v>
      </c>
      <c r="AE69" s="87">
        <v>0</v>
      </c>
      <c r="AF69" s="87">
        <v>3431</v>
      </c>
      <c r="AG69" s="87">
        <v>8020</v>
      </c>
      <c r="AH69" s="87">
        <v>0</v>
      </c>
      <c r="AI69" s="87">
        <v>3420</v>
      </c>
      <c r="AJ69" s="87"/>
      <c r="AK69" s="59" t="s">
        <v>233</v>
      </c>
    </row>
    <row r="70" spans="1:37" s="11" customFormat="1" ht="16.5" customHeight="1">
      <c r="A70" s="388"/>
      <c r="B70" s="57" t="s">
        <v>102</v>
      </c>
      <c r="C70" s="384"/>
      <c r="D70" s="77"/>
      <c r="E70" s="96">
        <f>E68/E69*100/100</f>
        <v>0.5493373657487342</v>
      </c>
      <c r="F70" s="68">
        <v>0.6364</v>
      </c>
      <c r="G70" s="68">
        <v>0.4085</v>
      </c>
      <c r="H70" s="68">
        <v>0.5607</v>
      </c>
      <c r="I70" s="68">
        <v>0.3666</v>
      </c>
      <c r="J70" s="68">
        <v>0.7924</v>
      </c>
      <c r="K70" s="68">
        <v>0.4322</v>
      </c>
      <c r="L70" s="68">
        <v>0.5825</v>
      </c>
      <c r="M70" s="68">
        <v>0.6591</v>
      </c>
      <c r="N70" s="68">
        <v>0.6908</v>
      </c>
      <c r="O70" s="68">
        <v>0.4044</v>
      </c>
      <c r="P70" s="68">
        <v>0.5771</v>
      </c>
      <c r="Q70" s="68">
        <v>0.3714</v>
      </c>
      <c r="R70" s="68">
        <v>0.7432</v>
      </c>
      <c r="S70" s="68">
        <v>0.5247</v>
      </c>
      <c r="T70" s="68">
        <v>0.5967</v>
      </c>
      <c r="U70" s="68">
        <v>0.6287</v>
      </c>
      <c r="V70" s="68">
        <v>0.3555</v>
      </c>
      <c r="W70" s="68">
        <v>0.3578</v>
      </c>
      <c r="X70" s="68">
        <v>0.3167</v>
      </c>
      <c r="Y70" s="68">
        <v>0.576</v>
      </c>
      <c r="Z70" s="68">
        <v>0.5567</v>
      </c>
      <c r="AA70" s="68">
        <v>0.3194</v>
      </c>
      <c r="AB70" s="68">
        <v>0.6207</v>
      </c>
      <c r="AC70" s="68">
        <v>0.5508</v>
      </c>
      <c r="AD70" s="68">
        <v>0.382</v>
      </c>
      <c r="AE70" s="68" t="s">
        <v>235</v>
      </c>
      <c r="AF70" s="68">
        <v>0.6277</v>
      </c>
      <c r="AG70" s="68">
        <v>0.3818</v>
      </c>
      <c r="AH70" s="68" t="s">
        <v>235</v>
      </c>
      <c r="AI70" s="68">
        <v>0.4569</v>
      </c>
      <c r="AJ70" s="68"/>
      <c r="AK70" s="59" t="s">
        <v>233</v>
      </c>
    </row>
    <row r="71" spans="1:37" s="11" customFormat="1" ht="32.25" customHeight="1">
      <c r="A71" s="388"/>
      <c r="B71" s="56" t="s">
        <v>137</v>
      </c>
      <c r="C71" s="383">
        <v>2006</v>
      </c>
      <c r="D71" s="77"/>
      <c r="E71" s="84">
        <f t="shared" si="4"/>
        <v>80123.39370000002</v>
      </c>
      <c r="F71" s="95">
        <f>F73*F72/100*100</f>
        <v>21098.5332</v>
      </c>
      <c r="G71" s="95">
        <f aca="true" t="shared" si="8" ref="G71:AI71">G73*G72/100*100</f>
        <v>1783.8332</v>
      </c>
      <c r="H71" s="95">
        <f t="shared" si="8"/>
        <v>1100.3146000000002</v>
      </c>
      <c r="I71" s="95">
        <f t="shared" si="8"/>
        <v>857.5453</v>
      </c>
      <c r="J71" s="95">
        <f t="shared" si="8"/>
        <v>6476.660699999999</v>
      </c>
      <c r="K71" s="95">
        <f t="shared" si="8"/>
        <v>551.9681</v>
      </c>
      <c r="L71" s="95">
        <f t="shared" si="8"/>
        <v>2508.3260999999998</v>
      </c>
      <c r="M71" s="95">
        <f t="shared" si="8"/>
        <v>3577.7344999999996</v>
      </c>
      <c r="N71" s="95">
        <f t="shared" si="8"/>
        <v>770.1849</v>
      </c>
      <c r="O71" s="95">
        <f t="shared" si="8"/>
        <v>555.3942</v>
      </c>
      <c r="P71" s="95">
        <f t="shared" si="8"/>
        <v>6535.5542</v>
      </c>
      <c r="Q71" s="95">
        <f t="shared" si="8"/>
        <v>675.9077</v>
      </c>
      <c r="R71" s="95">
        <f t="shared" si="8"/>
        <v>1110.3448</v>
      </c>
      <c r="S71" s="95">
        <f t="shared" si="8"/>
        <v>3612.551</v>
      </c>
      <c r="T71" s="95">
        <f t="shared" si="8"/>
        <v>1677.6066999999998</v>
      </c>
      <c r="U71" s="95">
        <f t="shared" si="8"/>
        <v>4091.54</v>
      </c>
      <c r="V71" s="95">
        <f t="shared" si="8"/>
        <v>1093.1448</v>
      </c>
      <c r="W71" s="95">
        <f t="shared" si="8"/>
        <v>577.995</v>
      </c>
      <c r="X71" s="95">
        <f t="shared" si="8"/>
        <v>1186.0755</v>
      </c>
      <c r="Y71" s="95">
        <f t="shared" si="8"/>
        <v>945.2862</v>
      </c>
      <c r="Z71" s="95">
        <f t="shared" si="8"/>
        <v>4663.5345</v>
      </c>
      <c r="AA71" s="95">
        <f t="shared" si="8"/>
        <v>2607.464</v>
      </c>
      <c r="AB71" s="95">
        <f t="shared" si="8"/>
        <v>1760.6309999999996</v>
      </c>
      <c r="AC71" s="95">
        <f t="shared" si="8"/>
        <v>1851.5412999999999</v>
      </c>
      <c r="AD71" s="95">
        <f t="shared" si="8"/>
        <v>1074.5672</v>
      </c>
      <c r="AE71" s="95" t="s">
        <v>235</v>
      </c>
      <c r="AF71" s="95">
        <f t="shared" si="8"/>
        <v>2197.013</v>
      </c>
      <c r="AG71" s="95">
        <f t="shared" si="8"/>
        <v>3405.7646</v>
      </c>
      <c r="AH71" s="95" t="s">
        <v>235</v>
      </c>
      <c r="AI71" s="95">
        <f t="shared" si="8"/>
        <v>1776.3774</v>
      </c>
      <c r="AJ71" s="95"/>
      <c r="AK71" s="59" t="s">
        <v>233</v>
      </c>
    </row>
    <row r="72" spans="1:37" s="11" customFormat="1" ht="16.5" customHeight="1">
      <c r="A72" s="388"/>
      <c r="B72" s="56" t="s">
        <v>136</v>
      </c>
      <c r="C72" s="383"/>
      <c r="D72" s="77"/>
      <c r="E72" s="84">
        <f t="shared" si="4"/>
        <v>137674</v>
      </c>
      <c r="F72" s="87">
        <v>32874</v>
      </c>
      <c r="G72" s="87">
        <v>4286</v>
      </c>
      <c r="H72" s="87">
        <v>1903</v>
      </c>
      <c r="I72" s="87">
        <v>1961</v>
      </c>
      <c r="J72" s="87">
        <v>7151</v>
      </c>
      <c r="K72" s="87">
        <v>1129</v>
      </c>
      <c r="L72" s="87">
        <v>3843</v>
      </c>
      <c r="M72" s="87">
        <v>4985</v>
      </c>
      <c r="N72" s="87">
        <v>1283</v>
      </c>
      <c r="O72" s="87">
        <v>1266</v>
      </c>
      <c r="P72" s="87">
        <v>10397</v>
      </c>
      <c r="Q72" s="87">
        <v>1877</v>
      </c>
      <c r="R72" s="87">
        <v>1292</v>
      </c>
      <c r="S72" s="87">
        <v>6970</v>
      </c>
      <c r="T72" s="87">
        <v>2453</v>
      </c>
      <c r="U72" s="87">
        <v>5960</v>
      </c>
      <c r="V72" s="87">
        <v>3102</v>
      </c>
      <c r="W72" s="87">
        <v>2325</v>
      </c>
      <c r="X72" s="87">
        <v>3565</v>
      </c>
      <c r="Y72" s="87">
        <v>1357</v>
      </c>
      <c r="Z72" s="87">
        <v>7911</v>
      </c>
      <c r="AA72" s="87">
        <v>6808</v>
      </c>
      <c r="AB72" s="87">
        <v>2545</v>
      </c>
      <c r="AC72" s="87">
        <v>3143</v>
      </c>
      <c r="AD72" s="87">
        <v>2177</v>
      </c>
      <c r="AE72" s="87" t="s">
        <v>235</v>
      </c>
      <c r="AF72" s="87">
        <v>3449</v>
      </c>
      <c r="AG72" s="87">
        <v>8183</v>
      </c>
      <c r="AH72" s="87" t="s">
        <v>235</v>
      </c>
      <c r="AI72" s="87">
        <v>3479</v>
      </c>
      <c r="AJ72" s="87"/>
      <c r="AK72" s="59" t="s">
        <v>233</v>
      </c>
    </row>
    <row r="73" spans="1:37" s="11" customFormat="1" ht="16.5" customHeight="1">
      <c r="A73" s="388"/>
      <c r="B73" s="56" t="s">
        <v>102</v>
      </c>
      <c r="C73" s="383"/>
      <c r="D73" s="76"/>
      <c r="E73" s="96">
        <f>E71/E72*100/100</f>
        <v>0.5819791224196291</v>
      </c>
      <c r="F73" s="68">
        <v>0.6418</v>
      </c>
      <c r="G73" s="68">
        <v>0.4162</v>
      </c>
      <c r="H73" s="68">
        <v>0.5782</v>
      </c>
      <c r="I73" s="68">
        <v>0.4373</v>
      </c>
      <c r="J73" s="68">
        <v>0.9057</v>
      </c>
      <c r="K73" s="68">
        <v>0.4889</v>
      </c>
      <c r="L73" s="68">
        <v>0.6527</v>
      </c>
      <c r="M73" s="68">
        <v>0.7177</v>
      </c>
      <c r="N73" s="68">
        <v>0.6003</v>
      </c>
      <c r="O73" s="68">
        <v>0.4387</v>
      </c>
      <c r="P73" s="68">
        <v>0.6286</v>
      </c>
      <c r="Q73" s="68">
        <v>0.3601</v>
      </c>
      <c r="R73" s="68">
        <v>0.8594</v>
      </c>
      <c r="S73" s="68">
        <v>0.5183</v>
      </c>
      <c r="T73" s="68">
        <v>0.6839</v>
      </c>
      <c r="U73" s="68">
        <v>0.6865</v>
      </c>
      <c r="V73" s="68">
        <v>0.3524</v>
      </c>
      <c r="W73" s="68">
        <v>0.2486</v>
      </c>
      <c r="X73" s="68">
        <v>0.3327</v>
      </c>
      <c r="Y73" s="68">
        <v>0.6966</v>
      </c>
      <c r="Z73" s="68">
        <v>0.5895</v>
      </c>
      <c r="AA73" s="68">
        <v>0.383</v>
      </c>
      <c r="AB73" s="68">
        <v>0.6918</v>
      </c>
      <c r="AC73" s="68">
        <v>0.5891</v>
      </c>
      <c r="AD73" s="68">
        <v>0.4936</v>
      </c>
      <c r="AE73" s="68" t="s">
        <v>235</v>
      </c>
      <c r="AF73" s="68">
        <v>0.637</v>
      </c>
      <c r="AG73" s="68">
        <v>0.4162</v>
      </c>
      <c r="AH73" s="68" t="s">
        <v>235</v>
      </c>
      <c r="AI73" s="68">
        <v>0.5106</v>
      </c>
      <c r="AJ73" s="68"/>
      <c r="AK73" s="59" t="s">
        <v>233</v>
      </c>
    </row>
    <row r="74" spans="1:37" s="11" customFormat="1" ht="32.25" customHeight="1">
      <c r="A74" s="388"/>
      <c r="B74" s="57" t="s">
        <v>137</v>
      </c>
      <c r="C74" s="384">
        <v>2007</v>
      </c>
      <c r="D74" s="77"/>
      <c r="E74" s="84">
        <f t="shared" si="4"/>
        <v>86910.95220000001</v>
      </c>
      <c r="F74" s="95">
        <f>F76*F75/100*100</f>
        <v>22266.876</v>
      </c>
      <c r="G74" s="95">
        <f aca="true" t="shared" si="9" ref="G74:AI74">G76*G75/100*100</f>
        <v>2142.4348</v>
      </c>
      <c r="H74" s="95">
        <f t="shared" si="9"/>
        <v>1056.513</v>
      </c>
      <c r="I74" s="95">
        <f t="shared" si="9"/>
        <v>1146.802</v>
      </c>
      <c r="J74" s="95">
        <f t="shared" si="9"/>
        <v>5967.918000000001</v>
      </c>
      <c r="K74" s="95">
        <f t="shared" si="9"/>
        <v>753.2783999999999</v>
      </c>
      <c r="L74" s="95">
        <f t="shared" si="9"/>
        <v>2530.724</v>
      </c>
      <c r="M74" s="95">
        <f t="shared" si="9"/>
        <v>3815.0883</v>
      </c>
      <c r="N74" s="95">
        <f t="shared" si="9"/>
        <v>861.0228000000001</v>
      </c>
      <c r="O74" s="95">
        <f t="shared" si="9"/>
        <v>563.085</v>
      </c>
      <c r="P74" s="95">
        <f t="shared" si="9"/>
        <v>7271.1584</v>
      </c>
      <c r="Q74" s="95">
        <f t="shared" si="9"/>
        <v>855.7044</v>
      </c>
      <c r="R74" s="95">
        <f t="shared" si="9"/>
        <v>1178.4332</v>
      </c>
      <c r="S74" s="95">
        <f t="shared" si="9"/>
        <v>4295.986000000001</v>
      </c>
      <c r="T74" s="95">
        <f t="shared" si="9"/>
        <v>1969.396</v>
      </c>
      <c r="U74" s="95">
        <f t="shared" si="9"/>
        <v>4110.0923</v>
      </c>
      <c r="V74" s="95">
        <f t="shared" si="9"/>
        <v>1324.8225</v>
      </c>
      <c r="W74" s="95">
        <f t="shared" si="9"/>
        <v>660.5391999999999</v>
      </c>
      <c r="X74" s="95">
        <f t="shared" si="9"/>
        <v>1457.7755000000002</v>
      </c>
      <c r="Y74" s="95">
        <f t="shared" si="9"/>
        <v>1478.0535</v>
      </c>
      <c r="Z74" s="95">
        <f t="shared" si="9"/>
        <v>4946.7372</v>
      </c>
      <c r="AA74" s="95">
        <f t="shared" si="9"/>
        <v>3402.5424000000003</v>
      </c>
      <c r="AB74" s="95">
        <f t="shared" si="9"/>
        <v>1827.1289</v>
      </c>
      <c r="AC74" s="95">
        <f t="shared" si="9"/>
        <v>2046.2050000000002</v>
      </c>
      <c r="AD74" s="95">
        <f t="shared" si="9"/>
        <v>1233.428</v>
      </c>
      <c r="AE74" s="97" t="s">
        <v>235</v>
      </c>
      <c r="AF74" s="95">
        <f t="shared" si="9"/>
        <v>2289.1632</v>
      </c>
      <c r="AG74" s="95">
        <f t="shared" si="9"/>
        <v>3321.7751999999996</v>
      </c>
      <c r="AH74" s="97" t="s">
        <v>235</v>
      </c>
      <c r="AI74" s="95">
        <f t="shared" si="9"/>
        <v>2138.2690000000002</v>
      </c>
      <c r="AJ74" s="95"/>
      <c r="AK74" s="59" t="s">
        <v>233</v>
      </c>
    </row>
    <row r="75" spans="1:37" s="11" customFormat="1" ht="16.5" customHeight="1">
      <c r="A75" s="388"/>
      <c r="B75" s="57" t="s">
        <v>136</v>
      </c>
      <c r="C75" s="384"/>
      <c r="D75" s="71"/>
      <c r="E75" s="84">
        <f t="shared" si="4"/>
        <v>137385</v>
      </c>
      <c r="F75" s="87">
        <v>32842</v>
      </c>
      <c r="G75" s="87">
        <v>4309</v>
      </c>
      <c r="H75" s="87">
        <v>1905</v>
      </c>
      <c r="I75" s="87">
        <v>1957</v>
      </c>
      <c r="J75" s="87">
        <v>7092</v>
      </c>
      <c r="K75" s="87">
        <v>1113</v>
      </c>
      <c r="L75" s="87">
        <v>3752</v>
      </c>
      <c r="M75" s="87">
        <v>4989</v>
      </c>
      <c r="N75" s="87">
        <v>1279</v>
      </c>
      <c r="O75" s="87">
        <v>1290</v>
      </c>
      <c r="P75" s="87">
        <v>10208</v>
      </c>
      <c r="Q75" s="87">
        <v>1929</v>
      </c>
      <c r="R75" s="87">
        <v>1292</v>
      </c>
      <c r="S75" s="87">
        <v>7015</v>
      </c>
      <c r="T75" s="87">
        <v>2420</v>
      </c>
      <c r="U75" s="87">
        <v>5849</v>
      </c>
      <c r="V75" s="87">
        <v>3099</v>
      </c>
      <c r="W75" s="87">
        <v>2344</v>
      </c>
      <c r="X75" s="87">
        <v>3649</v>
      </c>
      <c r="Y75" s="87">
        <v>1337</v>
      </c>
      <c r="Z75" s="87">
        <v>7773</v>
      </c>
      <c r="AA75" s="87">
        <v>6927</v>
      </c>
      <c r="AB75" s="87">
        <v>2531</v>
      </c>
      <c r="AC75" s="87">
        <v>3077</v>
      </c>
      <c r="AD75" s="87">
        <v>2170</v>
      </c>
      <c r="AE75" s="97" t="s">
        <v>235</v>
      </c>
      <c r="AF75" s="87">
        <v>3431</v>
      </c>
      <c r="AG75" s="87">
        <v>8292</v>
      </c>
      <c r="AH75" s="97" t="s">
        <v>235</v>
      </c>
      <c r="AI75" s="87">
        <v>3514</v>
      </c>
      <c r="AJ75" s="87"/>
      <c r="AK75" s="59" t="s">
        <v>233</v>
      </c>
    </row>
    <row r="76" spans="1:37" s="11" customFormat="1" ht="16.5" customHeight="1">
      <c r="A76" s="388"/>
      <c r="B76" s="57" t="s">
        <v>102</v>
      </c>
      <c r="C76" s="384"/>
      <c r="D76" s="92" t="s">
        <v>250</v>
      </c>
      <c r="E76" s="96">
        <f>E74/E75*100/100</f>
        <v>0.6326087433125888</v>
      </c>
      <c r="F76" s="68">
        <v>0.678</v>
      </c>
      <c r="G76" s="68">
        <v>0.4972</v>
      </c>
      <c r="H76" s="68">
        <v>0.5546</v>
      </c>
      <c r="I76" s="68">
        <v>0.586</v>
      </c>
      <c r="J76" s="68">
        <v>0.8415</v>
      </c>
      <c r="K76" s="68">
        <v>0.6768</v>
      </c>
      <c r="L76" s="68">
        <v>0.6745</v>
      </c>
      <c r="M76" s="68">
        <v>0.7647</v>
      </c>
      <c r="N76" s="68">
        <v>0.6732</v>
      </c>
      <c r="O76" s="68">
        <v>0.4365</v>
      </c>
      <c r="P76" s="68">
        <v>0.7123</v>
      </c>
      <c r="Q76" s="68">
        <v>0.4436</v>
      </c>
      <c r="R76" s="68">
        <v>0.9121</v>
      </c>
      <c r="S76" s="68">
        <v>0.6124</v>
      </c>
      <c r="T76" s="68">
        <v>0.8138</v>
      </c>
      <c r="U76" s="68">
        <v>0.7027</v>
      </c>
      <c r="V76" s="68">
        <v>0.4275</v>
      </c>
      <c r="W76" s="68">
        <v>0.2818</v>
      </c>
      <c r="X76" s="68">
        <v>0.3995</v>
      </c>
      <c r="Y76" s="68">
        <v>1.1055</v>
      </c>
      <c r="Z76" s="68">
        <v>0.6364</v>
      </c>
      <c r="AA76" s="68">
        <v>0.4912</v>
      </c>
      <c r="AB76" s="68">
        <v>0.7219</v>
      </c>
      <c r="AC76" s="68">
        <v>0.665</v>
      </c>
      <c r="AD76" s="68">
        <v>0.5684</v>
      </c>
      <c r="AE76" s="68" t="s">
        <v>235</v>
      </c>
      <c r="AF76" s="68">
        <v>0.6672</v>
      </c>
      <c r="AG76" s="68">
        <v>0.4006</v>
      </c>
      <c r="AH76" s="68" t="s">
        <v>235</v>
      </c>
      <c r="AI76" s="68">
        <v>0.6085</v>
      </c>
      <c r="AJ76" s="68"/>
      <c r="AK76" s="59" t="s">
        <v>233</v>
      </c>
    </row>
    <row r="77" spans="1:37" s="11" customFormat="1" ht="32.25" customHeight="1">
      <c r="A77" s="388"/>
      <c r="B77" s="56" t="s">
        <v>137</v>
      </c>
      <c r="C77" s="383">
        <v>2008</v>
      </c>
      <c r="D77" s="72"/>
      <c r="E77" s="84">
        <f t="shared" si="4"/>
        <v>85051.40639999999</v>
      </c>
      <c r="F77" s="95">
        <f>F79*F78/100*100</f>
        <v>23392.768</v>
      </c>
      <c r="G77" s="95">
        <f aca="true" t="shared" si="10" ref="G77:AI77">G79*G78/100*100</f>
        <v>2138.094</v>
      </c>
      <c r="H77" s="95">
        <f t="shared" si="10"/>
        <v>924.5412</v>
      </c>
      <c r="I77" s="95">
        <f t="shared" si="10"/>
        <v>1293.5951</v>
      </c>
      <c r="J77" s="95">
        <f t="shared" si="10"/>
        <v>5380.4736</v>
      </c>
      <c r="K77" s="95">
        <f t="shared" si="10"/>
        <v>656.2596</v>
      </c>
      <c r="L77" s="95">
        <f t="shared" si="10"/>
        <v>2490.702</v>
      </c>
      <c r="M77" s="95">
        <f t="shared" si="10"/>
        <v>3047.92</v>
      </c>
      <c r="N77" s="95">
        <f t="shared" si="10"/>
        <v>735.5975</v>
      </c>
      <c r="O77" s="95">
        <f t="shared" si="10"/>
        <v>538.6374000000001</v>
      </c>
      <c r="P77" s="95">
        <f t="shared" si="10"/>
        <v>7133.8805999999995</v>
      </c>
      <c r="Q77" s="95">
        <f t="shared" si="10"/>
        <v>829.9609999999999</v>
      </c>
      <c r="R77" s="95">
        <f t="shared" si="10"/>
        <v>1137.402</v>
      </c>
      <c r="S77" s="95">
        <f t="shared" si="10"/>
        <v>3502.6664000000005</v>
      </c>
      <c r="T77" s="95">
        <f t="shared" si="10"/>
        <v>1622.5281</v>
      </c>
      <c r="U77" s="95">
        <f t="shared" si="10"/>
        <v>4427.4461</v>
      </c>
      <c r="V77" s="95">
        <f t="shared" si="10"/>
        <v>1386.1885</v>
      </c>
      <c r="W77" s="95">
        <f t="shared" si="10"/>
        <v>1258.327</v>
      </c>
      <c r="X77" s="95">
        <f t="shared" si="10"/>
        <v>1543.5632</v>
      </c>
      <c r="Y77" s="95">
        <f t="shared" si="10"/>
        <v>911.6324999999999</v>
      </c>
      <c r="Z77" s="95">
        <f t="shared" si="10"/>
        <v>5192.985000000001</v>
      </c>
      <c r="AA77" s="95">
        <f t="shared" si="10"/>
        <v>1102.4805</v>
      </c>
      <c r="AB77" s="95">
        <f t="shared" si="10"/>
        <v>2031.2964000000002</v>
      </c>
      <c r="AC77" s="95">
        <f t="shared" si="10"/>
        <v>2115.3153</v>
      </c>
      <c r="AD77" s="95">
        <f t="shared" si="10"/>
        <v>1053.4714</v>
      </c>
      <c r="AE77" s="95" t="s">
        <v>235</v>
      </c>
      <c r="AF77" s="95">
        <f t="shared" si="10"/>
        <v>2240.87</v>
      </c>
      <c r="AG77" s="95">
        <f t="shared" si="10"/>
        <v>4734.2405</v>
      </c>
      <c r="AH77" s="95" t="s">
        <v>235</v>
      </c>
      <c r="AI77" s="95">
        <f t="shared" si="10"/>
        <v>2228.5634999999997</v>
      </c>
      <c r="AJ77" s="95"/>
      <c r="AK77" s="59" t="s">
        <v>233</v>
      </c>
    </row>
    <row r="78" spans="1:37" s="11" customFormat="1" ht="16.5" customHeight="1">
      <c r="A78" s="388"/>
      <c r="B78" s="56" t="s">
        <v>136</v>
      </c>
      <c r="C78" s="383"/>
      <c r="D78" s="77"/>
      <c r="E78" s="84">
        <f t="shared" si="4"/>
        <v>136238</v>
      </c>
      <c r="F78" s="87">
        <v>32635</v>
      </c>
      <c r="G78" s="87">
        <v>4302</v>
      </c>
      <c r="H78" s="87">
        <v>1893</v>
      </c>
      <c r="I78" s="87">
        <v>1927</v>
      </c>
      <c r="J78" s="87">
        <v>6984</v>
      </c>
      <c r="K78" s="87">
        <v>1047</v>
      </c>
      <c r="L78" s="87">
        <v>3635</v>
      </c>
      <c r="M78" s="87">
        <v>4960</v>
      </c>
      <c r="N78" s="87">
        <v>1265</v>
      </c>
      <c r="O78" s="87">
        <v>1302</v>
      </c>
      <c r="P78" s="87">
        <v>9933</v>
      </c>
      <c r="Q78" s="87">
        <v>1970</v>
      </c>
      <c r="R78" s="87">
        <v>1260</v>
      </c>
      <c r="S78" s="87">
        <v>6206</v>
      </c>
      <c r="T78" s="87">
        <v>2369</v>
      </c>
      <c r="U78" s="87">
        <v>5693</v>
      </c>
      <c r="V78" s="87">
        <v>3077</v>
      </c>
      <c r="W78" s="87">
        <v>2345</v>
      </c>
      <c r="X78" s="87">
        <v>3656</v>
      </c>
      <c r="Y78" s="87">
        <v>1307</v>
      </c>
      <c r="Z78" s="87">
        <v>7581</v>
      </c>
      <c r="AA78" s="87">
        <v>3597</v>
      </c>
      <c r="AB78" s="87">
        <v>2493</v>
      </c>
      <c r="AC78" s="87">
        <v>2989</v>
      </c>
      <c r="AD78" s="87">
        <v>2146</v>
      </c>
      <c r="AE78" s="87">
        <v>933</v>
      </c>
      <c r="AF78" s="87">
        <v>3385</v>
      </c>
      <c r="AG78" s="87">
        <v>8357</v>
      </c>
      <c r="AH78" s="87">
        <v>3462</v>
      </c>
      <c r="AI78" s="87">
        <v>3529</v>
      </c>
      <c r="AJ78" s="87"/>
      <c r="AK78" s="59" t="s">
        <v>233</v>
      </c>
    </row>
    <row r="79" spans="1:37" s="11" customFormat="1" ht="16.5" customHeight="1">
      <c r="A79" s="388"/>
      <c r="B79" s="56" t="s">
        <v>102</v>
      </c>
      <c r="C79" s="383"/>
      <c r="D79" s="93" t="s">
        <v>251</v>
      </c>
      <c r="E79" s="63">
        <f>E77*100/E78/100</f>
        <v>0.6242854886301912</v>
      </c>
      <c r="F79" s="68">
        <v>0.7168</v>
      </c>
      <c r="G79" s="68">
        <v>0.497</v>
      </c>
      <c r="H79" s="68">
        <v>0.4884</v>
      </c>
      <c r="I79" s="68">
        <v>0.6713</v>
      </c>
      <c r="J79" s="68">
        <v>0.7704</v>
      </c>
      <c r="K79" s="68">
        <v>0.6268</v>
      </c>
      <c r="L79" s="68">
        <v>0.6852</v>
      </c>
      <c r="M79" s="68">
        <v>0.6145</v>
      </c>
      <c r="N79" s="68">
        <v>0.5815</v>
      </c>
      <c r="O79" s="68">
        <v>0.4137</v>
      </c>
      <c r="P79" s="68">
        <v>0.7182</v>
      </c>
      <c r="Q79" s="68">
        <v>0.4213</v>
      </c>
      <c r="R79" s="68">
        <v>0.9027</v>
      </c>
      <c r="S79" s="68">
        <v>0.5644</v>
      </c>
      <c r="T79" s="68">
        <v>0.6849</v>
      </c>
      <c r="U79" s="68">
        <v>0.7777</v>
      </c>
      <c r="V79" s="68">
        <v>0.4505</v>
      </c>
      <c r="W79" s="68">
        <v>0.5366</v>
      </c>
      <c r="X79" s="68">
        <v>0.4222</v>
      </c>
      <c r="Y79" s="68">
        <v>0.6975</v>
      </c>
      <c r="Z79" s="68">
        <v>0.685</v>
      </c>
      <c r="AA79" s="68">
        <v>0.3065</v>
      </c>
      <c r="AB79" s="68">
        <v>0.8148</v>
      </c>
      <c r="AC79" s="68">
        <v>0.7077</v>
      </c>
      <c r="AD79" s="68">
        <v>0.4909</v>
      </c>
      <c r="AE79" s="68" t="s">
        <v>235</v>
      </c>
      <c r="AF79" s="68">
        <v>0.662</v>
      </c>
      <c r="AG79" s="68">
        <v>0.5665</v>
      </c>
      <c r="AH79" s="68">
        <v>0</v>
      </c>
      <c r="AI79" s="68">
        <v>0.6315</v>
      </c>
      <c r="AJ79" s="68"/>
      <c r="AK79" s="59" t="s">
        <v>233</v>
      </c>
    </row>
    <row r="80" spans="1:37" s="11" customFormat="1" ht="33.75" customHeight="1">
      <c r="A80" s="388"/>
      <c r="B80" s="57" t="s">
        <v>137</v>
      </c>
      <c r="C80" s="384">
        <v>2009</v>
      </c>
      <c r="D80" s="77"/>
      <c r="E80" s="84">
        <f t="shared" si="4"/>
        <v>86254.117</v>
      </c>
      <c r="F80" s="87">
        <f>F82*F81/100*100</f>
        <v>23916.1512</v>
      </c>
      <c r="G80" s="87">
        <f aca="true" t="shared" si="11" ref="G80:AI80">G82*G81/100*100</f>
        <v>2340.3492</v>
      </c>
      <c r="H80" s="87">
        <f t="shared" si="11"/>
        <v>1002.5624999999998</v>
      </c>
      <c r="I80" s="87">
        <f t="shared" si="11"/>
        <v>1196.8556</v>
      </c>
      <c r="J80" s="87">
        <f t="shared" si="11"/>
        <v>5123.2896</v>
      </c>
      <c r="K80" s="87">
        <f t="shared" si="11"/>
        <v>694.6533999999999</v>
      </c>
      <c r="L80" s="87">
        <f t="shared" si="11"/>
        <v>2501.6571</v>
      </c>
      <c r="M80" s="87">
        <f t="shared" si="11"/>
        <v>2996.93</v>
      </c>
      <c r="N80" s="87">
        <f t="shared" si="11"/>
        <v>825.3520000000002</v>
      </c>
      <c r="O80" s="87">
        <f t="shared" si="11"/>
        <v>646.9472</v>
      </c>
      <c r="P80" s="87">
        <f t="shared" si="11"/>
        <v>7191.705199999999</v>
      </c>
      <c r="Q80" s="87">
        <f t="shared" si="11"/>
        <v>1032.4834999999998</v>
      </c>
      <c r="R80" s="87">
        <f t="shared" si="11"/>
        <v>949.7574</v>
      </c>
      <c r="S80" s="87">
        <f t="shared" si="11"/>
        <v>4233.7176</v>
      </c>
      <c r="T80" s="87">
        <f t="shared" si="11"/>
        <v>1501.3206</v>
      </c>
      <c r="U80" s="87">
        <f t="shared" si="11"/>
        <v>4206.111</v>
      </c>
      <c r="V80" s="87">
        <f t="shared" si="11"/>
        <v>1523.8902</v>
      </c>
      <c r="W80" s="87">
        <f t="shared" si="11"/>
        <v>1225.458</v>
      </c>
      <c r="X80" s="87">
        <f t="shared" si="11"/>
        <v>1602.7703999999999</v>
      </c>
      <c r="Y80" s="87">
        <f t="shared" si="11"/>
        <v>1049.1637</v>
      </c>
      <c r="Z80" s="87">
        <f t="shared" si="11"/>
        <v>5593.1578</v>
      </c>
      <c r="AA80" s="87">
        <f t="shared" si="11"/>
        <v>1173.5392</v>
      </c>
      <c r="AB80" s="87">
        <f t="shared" si="11"/>
        <v>1759.3278000000003</v>
      </c>
      <c r="AC80" s="87">
        <f t="shared" si="11"/>
        <v>1903.56</v>
      </c>
      <c r="AD80" s="87">
        <f t="shared" si="11"/>
        <v>1082.048</v>
      </c>
      <c r="AE80" s="97" t="s">
        <v>235</v>
      </c>
      <c r="AF80" s="87">
        <f t="shared" si="11"/>
        <v>2427.362</v>
      </c>
      <c r="AG80" s="87">
        <f t="shared" si="11"/>
        <v>4270.2056</v>
      </c>
      <c r="AH80" s="87">
        <f t="shared" si="11"/>
        <v>0</v>
      </c>
      <c r="AI80" s="87">
        <f t="shared" si="11"/>
        <v>2283.7911999999997</v>
      </c>
      <c r="AJ80" s="87"/>
      <c r="AK80" s="59" t="s">
        <v>233</v>
      </c>
    </row>
    <row r="81" spans="1:37" s="11" customFormat="1" ht="16.5" customHeight="1">
      <c r="A81" s="388"/>
      <c r="B81" s="57" t="s">
        <v>136</v>
      </c>
      <c r="C81" s="384"/>
      <c r="D81" s="77"/>
      <c r="E81" s="84">
        <f t="shared" si="4"/>
        <v>134777</v>
      </c>
      <c r="F81" s="87">
        <v>32376</v>
      </c>
      <c r="G81" s="87">
        <v>4284</v>
      </c>
      <c r="H81" s="87">
        <v>1875</v>
      </c>
      <c r="I81" s="87">
        <v>1886</v>
      </c>
      <c r="J81" s="87">
        <v>6864</v>
      </c>
      <c r="K81" s="87">
        <v>1022</v>
      </c>
      <c r="L81" s="87">
        <v>3519</v>
      </c>
      <c r="M81" s="87">
        <v>4913</v>
      </c>
      <c r="N81" s="87">
        <v>1243</v>
      </c>
      <c r="O81" s="87">
        <v>1312</v>
      </c>
      <c r="P81" s="87">
        <v>9652</v>
      </c>
      <c r="Q81" s="87">
        <v>1999</v>
      </c>
      <c r="R81" s="87">
        <v>1242</v>
      </c>
      <c r="S81" s="87">
        <v>6216</v>
      </c>
      <c r="T81" s="87">
        <v>2319</v>
      </c>
      <c r="U81" s="87">
        <v>5538</v>
      </c>
      <c r="V81" s="87">
        <v>3049</v>
      </c>
      <c r="W81" s="87">
        <v>2340</v>
      </c>
      <c r="X81" s="87">
        <v>3717</v>
      </c>
      <c r="Y81" s="87">
        <v>1279</v>
      </c>
      <c r="Z81" s="87">
        <v>7373</v>
      </c>
      <c r="AA81" s="87">
        <v>3631</v>
      </c>
      <c r="AB81" s="87">
        <v>2451</v>
      </c>
      <c r="AC81" s="87">
        <v>2900</v>
      </c>
      <c r="AD81" s="87">
        <v>2120</v>
      </c>
      <c r="AE81" s="87">
        <v>927</v>
      </c>
      <c r="AF81" s="87">
        <v>3332</v>
      </c>
      <c r="AG81" s="87">
        <v>8396</v>
      </c>
      <c r="AH81" s="87">
        <v>3470</v>
      </c>
      <c r="AI81" s="87">
        <v>3532</v>
      </c>
      <c r="AJ81" s="87"/>
      <c r="AK81" s="59" t="s">
        <v>233</v>
      </c>
    </row>
    <row r="82" spans="1:37" s="11" customFormat="1" ht="16.5" customHeight="1">
      <c r="A82" s="388"/>
      <c r="B82" s="57" t="s">
        <v>102</v>
      </c>
      <c r="C82" s="384"/>
      <c r="D82" s="92" t="s">
        <v>252</v>
      </c>
      <c r="E82" s="63">
        <f>E80*100/E81/100</f>
        <v>0.6399765316040571</v>
      </c>
      <c r="F82" s="68">
        <v>0.7387</v>
      </c>
      <c r="G82" s="68">
        <v>0.5463</v>
      </c>
      <c r="H82" s="68">
        <v>0.5347</v>
      </c>
      <c r="I82" s="68">
        <v>0.6346</v>
      </c>
      <c r="J82" s="68">
        <v>0.7464</v>
      </c>
      <c r="K82" s="68">
        <v>0.6797</v>
      </c>
      <c r="L82" s="68">
        <v>0.7109</v>
      </c>
      <c r="M82" s="68">
        <v>0.61</v>
      </c>
      <c r="N82" s="68">
        <v>0.664</v>
      </c>
      <c r="O82" s="68">
        <v>0.4931</v>
      </c>
      <c r="P82" s="68">
        <v>0.7451</v>
      </c>
      <c r="Q82" s="68">
        <v>0.5165</v>
      </c>
      <c r="R82" s="68">
        <v>0.7647</v>
      </c>
      <c r="S82" s="68">
        <v>0.6811</v>
      </c>
      <c r="T82" s="68">
        <v>0.6474</v>
      </c>
      <c r="U82" s="68">
        <v>0.7595</v>
      </c>
      <c r="V82" s="68">
        <v>0.4998</v>
      </c>
      <c r="W82" s="68">
        <v>0.5237</v>
      </c>
      <c r="X82" s="68">
        <v>0.4312</v>
      </c>
      <c r="Y82" s="68">
        <v>0.8203</v>
      </c>
      <c r="Z82" s="68">
        <v>0.7586</v>
      </c>
      <c r="AA82" s="68">
        <v>0.3232</v>
      </c>
      <c r="AB82" s="68">
        <v>0.7178</v>
      </c>
      <c r="AC82" s="68">
        <v>0.6564</v>
      </c>
      <c r="AD82" s="68">
        <v>0.5104</v>
      </c>
      <c r="AE82" s="68" t="s">
        <v>235</v>
      </c>
      <c r="AF82" s="68">
        <v>0.7285</v>
      </c>
      <c r="AG82" s="68">
        <v>0.5086</v>
      </c>
      <c r="AH82" s="68">
        <v>0</v>
      </c>
      <c r="AI82" s="68">
        <v>0.6466</v>
      </c>
      <c r="AJ82" s="68"/>
      <c r="AK82" s="59" t="s">
        <v>233</v>
      </c>
    </row>
    <row r="83" spans="1:37" s="11" customFormat="1" ht="35.25" customHeight="1">
      <c r="A83" s="388"/>
      <c r="B83" s="241" t="s">
        <v>137</v>
      </c>
      <c r="C83" s="387">
        <v>2010</v>
      </c>
      <c r="D83" s="72"/>
      <c r="E83" s="84">
        <f t="shared" si="4"/>
        <v>45610</v>
      </c>
      <c r="F83" s="84" t="s">
        <v>235</v>
      </c>
      <c r="G83" s="87">
        <v>1682</v>
      </c>
      <c r="H83" s="87">
        <v>770</v>
      </c>
      <c r="I83" s="87">
        <v>765</v>
      </c>
      <c r="J83" s="87">
        <v>4132</v>
      </c>
      <c r="K83" s="87">
        <v>572</v>
      </c>
      <c r="L83" s="87">
        <v>1957</v>
      </c>
      <c r="M83" s="87">
        <v>2261</v>
      </c>
      <c r="N83" s="87">
        <v>640</v>
      </c>
      <c r="O83" s="87">
        <v>492</v>
      </c>
      <c r="P83" s="87">
        <v>6604</v>
      </c>
      <c r="Q83" s="87">
        <v>781</v>
      </c>
      <c r="R83" s="87">
        <v>836</v>
      </c>
      <c r="S83" s="87">
        <v>2859</v>
      </c>
      <c r="T83" s="87">
        <v>1126</v>
      </c>
      <c r="U83" s="87">
        <v>2877</v>
      </c>
      <c r="V83" s="87">
        <v>1102</v>
      </c>
      <c r="W83" s="87">
        <v>942</v>
      </c>
      <c r="X83" s="87">
        <v>1047</v>
      </c>
      <c r="Y83" s="87">
        <v>820</v>
      </c>
      <c r="Z83" s="87"/>
      <c r="AA83" s="87">
        <v>1670</v>
      </c>
      <c r="AB83" s="87">
        <v>1352</v>
      </c>
      <c r="AC83" s="87">
        <v>1367</v>
      </c>
      <c r="AD83" s="87">
        <v>869</v>
      </c>
      <c r="AE83" s="87">
        <v>327</v>
      </c>
      <c r="AF83" s="87">
        <v>1831</v>
      </c>
      <c r="AG83" s="87">
        <v>3207</v>
      </c>
      <c r="AH83" s="87">
        <v>1034</v>
      </c>
      <c r="AI83" s="87">
        <v>1688</v>
      </c>
      <c r="AJ83" s="87"/>
      <c r="AK83" s="59" t="s">
        <v>233</v>
      </c>
    </row>
    <row r="84" spans="1:37" s="11" customFormat="1" ht="16.5" customHeight="1">
      <c r="A84" s="388"/>
      <c r="B84" s="241" t="s">
        <v>136</v>
      </c>
      <c r="C84" s="387"/>
      <c r="D84" s="77"/>
      <c r="E84" s="84">
        <f t="shared" si="4"/>
        <v>133674</v>
      </c>
      <c r="F84" s="87">
        <v>32169</v>
      </c>
      <c r="G84" s="87">
        <v>4267</v>
      </c>
      <c r="H84" s="87">
        <v>1859</v>
      </c>
      <c r="I84" s="87">
        <v>1851</v>
      </c>
      <c r="J84" s="87">
        <v>6764</v>
      </c>
      <c r="K84" s="87">
        <v>1010</v>
      </c>
      <c r="L84" s="87">
        <v>3434</v>
      </c>
      <c r="M84" s="87">
        <v>4880</v>
      </c>
      <c r="N84" s="87">
        <v>1216</v>
      </c>
      <c r="O84" s="87">
        <v>1316</v>
      </c>
      <c r="P84" s="87">
        <v>9432</v>
      </c>
      <c r="Q84" s="87">
        <v>2029</v>
      </c>
      <c r="R84" s="87">
        <v>1224</v>
      </c>
      <c r="S84" s="87">
        <v>6239</v>
      </c>
      <c r="T84" s="87">
        <v>2284</v>
      </c>
      <c r="U84" s="87">
        <v>5416</v>
      </c>
      <c r="V84" s="87">
        <v>3032</v>
      </c>
      <c r="W84" s="87">
        <v>2345</v>
      </c>
      <c r="X84" s="87">
        <v>3779</v>
      </c>
      <c r="Y84" s="87">
        <v>1254</v>
      </c>
      <c r="Z84" s="87">
        <v>7192</v>
      </c>
      <c r="AA84" s="87">
        <v>3661</v>
      </c>
      <c r="AB84" s="87">
        <v>2419</v>
      </c>
      <c r="AC84" s="87">
        <v>2826</v>
      </c>
      <c r="AD84" s="87">
        <v>2101</v>
      </c>
      <c r="AE84" s="87">
        <v>927</v>
      </c>
      <c r="AF84" s="87">
        <v>3284</v>
      </c>
      <c r="AG84" s="87">
        <v>8441</v>
      </c>
      <c r="AH84" s="87">
        <v>3482</v>
      </c>
      <c r="AI84" s="87">
        <v>3541</v>
      </c>
      <c r="AJ84" s="87"/>
      <c r="AK84" s="59" t="s">
        <v>233</v>
      </c>
    </row>
    <row r="85" spans="1:37" s="11" customFormat="1" ht="16.5" customHeight="1">
      <c r="A85" s="388"/>
      <c r="B85" s="241" t="s">
        <v>102</v>
      </c>
      <c r="C85" s="387"/>
      <c r="D85" s="71"/>
      <c r="E85" s="63">
        <f>E83*100/E84/100</f>
        <v>0.34120322575818784</v>
      </c>
      <c r="F85" s="63">
        <v>0</v>
      </c>
      <c r="G85" s="63">
        <f aca="true" t="shared" si="12" ref="G85:AI85">G83*100/G84/100</f>
        <v>0.3941879540660886</v>
      </c>
      <c r="H85" s="63">
        <f t="shared" si="12"/>
        <v>0.4142011834319526</v>
      </c>
      <c r="I85" s="63">
        <f t="shared" si="12"/>
        <v>0.413290113452188</v>
      </c>
      <c r="J85" s="63">
        <f t="shared" si="12"/>
        <v>0.6108811354228267</v>
      </c>
      <c r="K85" s="63">
        <f t="shared" si="12"/>
        <v>0.5663366336633664</v>
      </c>
      <c r="L85" s="63">
        <f t="shared" si="12"/>
        <v>0.569889341875364</v>
      </c>
      <c r="M85" s="63">
        <f t="shared" si="12"/>
        <v>0.4633196721311475</v>
      </c>
      <c r="N85" s="63">
        <f t="shared" si="12"/>
        <v>0.5263157894736842</v>
      </c>
      <c r="O85" s="63">
        <f t="shared" si="12"/>
        <v>0.3738601823708207</v>
      </c>
      <c r="P85" s="63">
        <f t="shared" si="12"/>
        <v>0.7001696352841391</v>
      </c>
      <c r="Q85" s="63">
        <f t="shared" si="12"/>
        <v>0.3849186791522918</v>
      </c>
      <c r="R85" s="63">
        <f t="shared" si="12"/>
        <v>0.6830065359477124</v>
      </c>
      <c r="S85" s="63">
        <f t="shared" si="12"/>
        <v>0.4582465138644014</v>
      </c>
      <c r="T85" s="63">
        <f t="shared" si="12"/>
        <v>0.49299474605954463</v>
      </c>
      <c r="U85" s="63">
        <f t="shared" si="12"/>
        <v>0.5312038404726735</v>
      </c>
      <c r="V85" s="63">
        <f t="shared" si="12"/>
        <v>0.3634564643799472</v>
      </c>
      <c r="W85" s="63">
        <f t="shared" si="12"/>
        <v>0.4017057569296375</v>
      </c>
      <c r="X85" s="63">
        <f t="shared" si="12"/>
        <v>0.277057422598571</v>
      </c>
      <c r="Y85" s="63">
        <f t="shared" si="12"/>
        <v>0.6539074960127591</v>
      </c>
      <c r="Z85" s="63">
        <f t="shared" si="12"/>
        <v>0</v>
      </c>
      <c r="AA85" s="63">
        <f t="shared" si="12"/>
        <v>0.4561595192570336</v>
      </c>
      <c r="AB85" s="63">
        <f t="shared" si="12"/>
        <v>0.558908639933857</v>
      </c>
      <c r="AC85" s="63">
        <f t="shared" si="12"/>
        <v>0.483722576079264</v>
      </c>
      <c r="AD85" s="63">
        <f t="shared" si="12"/>
        <v>0.41361256544502617</v>
      </c>
      <c r="AE85" s="63">
        <f t="shared" si="12"/>
        <v>0.35275080906148865</v>
      </c>
      <c r="AF85" s="63">
        <f t="shared" si="12"/>
        <v>0.557551766138855</v>
      </c>
      <c r="AG85" s="63">
        <f t="shared" si="12"/>
        <v>0.3799312877621135</v>
      </c>
      <c r="AH85" s="63">
        <f t="shared" si="12"/>
        <v>0.29695577254451466</v>
      </c>
      <c r="AI85" s="63">
        <f t="shared" si="12"/>
        <v>0.47670149675232987</v>
      </c>
      <c r="AJ85" s="63"/>
      <c r="AK85" s="59" t="s">
        <v>233</v>
      </c>
    </row>
    <row r="86" spans="1:37" s="11" customFormat="1" ht="36.75" customHeight="1">
      <c r="A86" s="239"/>
      <c r="B86" s="241" t="s">
        <v>137</v>
      </c>
      <c r="C86" s="243">
        <v>2011</v>
      </c>
      <c r="D86" s="71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59"/>
    </row>
    <row r="87" spans="1:37" s="11" customFormat="1" ht="16.5" customHeight="1">
      <c r="A87" s="239"/>
      <c r="B87" s="241" t="s">
        <v>136</v>
      </c>
      <c r="C87" s="243"/>
      <c r="D87" s="71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59"/>
    </row>
    <row r="88" spans="1:37" s="11" customFormat="1" ht="16.5" customHeight="1">
      <c r="A88" s="239"/>
      <c r="B88" s="241" t="s">
        <v>102</v>
      </c>
      <c r="C88" s="243"/>
      <c r="D88" s="71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59"/>
    </row>
    <row r="89" spans="1:37" s="11" customFormat="1" ht="33.75" customHeight="1">
      <c r="A89" s="239"/>
      <c r="B89" s="241" t="s">
        <v>137</v>
      </c>
      <c r="C89" s="243">
        <v>2012</v>
      </c>
      <c r="D89" s="71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59"/>
    </row>
    <row r="90" spans="1:37" s="11" customFormat="1" ht="16.5" customHeight="1">
      <c r="A90" s="239"/>
      <c r="B90" s="241" t="s">
        <v>136</v>
      </c>
      <c r="C90" s="243"/>
      <c r="D90" s="71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59"/>
    </row>
    <row r="91" spans="1:37" s="11" customFormat="1" ht="16.5" customHeight="1">
      <c r="A91" s="239"/>
      <c r="B91" s="241" t="s">
        <v>102</v>
      </c>
      <c r="C91" s="243"/>
      <c r="D91" s="71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59"/>
    </row>
    <row r="92" spans="1:37" s="11" customFormat="1" ht="32.25" customHeight="1">
      <c r="A92" s="253"/>
      <c r="B92" s="241" t="s">
        <v>137</v>
      </c>
      <c r="C92" s="243">
        <v>2013</v>
      </c>
      <c r="D92" s="71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59"/>
    </row>
    <row r="93" spans="1:37" s="11" customFormat="1" ht="16.5" customHeight="1">
      <c r="A93" s="253"/>
      <c r="B93" s="241" t="s">
        <v>136</v>
      </c>
      <c r="C93" s="243"/>
      <c r="D93" s="71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59"/>
    </row>
    <row r="94" spans="1:37" s="11" customFormat="1" ht="21" customHeight="1">
      <c r="A94" s="253"/>
      <c r="B94" s="241" t="s">
        <v>102</v>
      </c>
      <c r="C94" s="243"/>
      <c r="D94" s="71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59"/>
    </row>
    <row r="95" spans="1:37" s="11" customFormat="1" ht="33.75" customHeight="1">
      <c r="A95" s="382" t="s">
        <v>816</v>
      </c>
      <c r="B95" s="57" t="s">
        <v>140</v>
      </c>
      <c r="C95" s="386">
        <v>2005</v>
      </c>
      <c r="D95" s="77"/>
      <c r="E95" s="84">
        <f t="shared" si="4"/>
        <v>16927.880299999993</v>
      </c>
      <c r="F95" s="95">
        <f>F97*F96/100*100</f>
        <v>5368.1912</v>
      </c>
      <c r="G95" s="95">
        <f aca="true" t="shared" si="13" ref="G95:AI95">G97*G96/100*100</f>
        <v>380.01030000000003</v>
      </c>
      <c r="H95" s="95">
        <f t="shared" si="13"/>
        <v>118.15559999999998</v>
      </c>
      <c r="I95" s="95">
        <f t="shared" si="13"/>
        <v>100.7265</v>
      </c>
      <c r="J95" s="95">
        <f t="shared" si="13"/>
        <v>1562.4498</v>
      </c>
      <c r="K95" s="95">
        <f t="shared" si="13"/>
        <v>125.23279999999998</v>
      </c>
      <c r="L95" s="95">
        <f t="shared" si="13"/>
        <v>553.9389</v>
      </c>
      <c r="M95" s="95">
        <f t="shared" si="13"/>
        <v>587.2104</v>
      </c>
      <c r="N95" s="95">
        <f t="shared" si="13"/>
        <v>143.0016</v>
      </c>
      <c r="O95" s="95">
        <f t="shared" si="13"/>
        <v>75.1272</v>
      </c>
      <c r="P95" s="95">
        <f t="shared" si="13"/>
        <v>1476.4178</v>
      </c>
      <c r="Q95" s="95">
        <f t="shared" si="13"/>
        <v>57.057</v>
      </c>
      <c r="R95" s="95">
        <f t="shared" si="13"/>
        <v>242.58630000000002</v>
      </c>
      <c r="S95" s="95">
        <f t="shared" si="13"/>
        <v>720.7056</v>
      </c>
      <c r="T95" s="95">
        <f t="shared" si="13"/>
        <v>241.95499999999996</v>
      </c>
      <c r="U95" s="95">
        <f t="shared" si="13"/>
        <v>885.8629999999999</v>
      </c>
      <c r="V95" s="95">
        <f t="shared" si="13"/>
        <v>174.156</v>
      </c>
      <c r="W95" s="95">
        <f t="shared" si="13"/>
        <v>103.05899999999998</v>
      </c>
      <c r="X95" s="95">
        <f t="shared" si="13"/>
        <v>137.9285</v>
      </c>
      <c r="Y95" s="95">
        <f t="shared" si="13"/>
        <v>175.2816</v>
      </c>
      <c r="Z95" s="95">
        <f t="shared" si="13"/>
        <v>1208.6768</v>
      </c>
      <c r="AA95" s="95">
        <f t="shared" si="13"/>
        <v>349.8579</v>
      </c>
      <c r="AB95" s="95">
        <f t="shared" si="13"/>
        <v>368.9802</v>
      </c>
      <c r="AC95" s="95">
        <f t="shared" si="13"/>
        <v>277.219</v>
      </c>
      <c r="AD95" s="95">
        <f t="shared" si="13"/>
        <v>190.7891</v>
      </c>
      <c r="AE95" s="97" t="s">
        <v>235</v>
      </c>
      <c r="AF95" s="95">
        <f t="shared" si="13"/>
        <v>529.38</v>
      </c>
      <c r="AG95" s="95">
        <f t="shared" si="13"/>
        <v>518.1936</v>
      </c>
      <c r="AH95" s="95" t="s">
        <v>235</v>
      </c>
      <c r="AI95" s="95">
        <f t="shared" si="13"/>
        <v>255.72960000000003</v>
      </c>
      <c r="AJ95" s="95"/>
      <c r="AK95" s="59" t="s">
        <v>233</v>
      </c>
    </row>
    <row r="96" spans="1:37" s="11" customFormat="1" ht="16.5" customHeight="1">
      <c r="A96" s="382"/>
      <c r="B96" s="57" t="s">
        <v>141</v>
      </c>
      <c r="C96" s="386"/>
      <c r="D96" s="72"/>
      <c r="E96" s="84">
        <f t="shared" si="4"/>
        <v>62710</v>
      </c>
      <c r="F96" s="87">
        <v>15569</v>
      </c>
      <c r="G96" s="87">
        <v>1851</v>
      </c>
      <c r="H96" s="87">
        <v>828</v>
      </c>
      <c r="I96" s="87">
        <v>795</v>
      </c>
      <c r="J96" s="87">
        <v>3363</v>
      </c>
      <c r="K96" s="87">
        <v>532</v>
      </c>
      <c r="L96" s="87">
        <v>1867</v>
      </c>
      <c r="M96" s="87">
        <v>2196</v>
      </c>
      <c r="N96" s="87">
        <v>588</v>
      </c>
      <c r="O96" s="87">
        <v>552</v>
      </c>
      <c r="P96" s="87">
        <v>4693</v>
      </c>
      <c r="Q96" s="87">
        <v>770</v>
      </c>
      <c r="R96" s="87">
        <v>583</v>
      </c>
      <c r="S96" s="87">
        <v>3216</v>
      </c>
      <c r="T96" s="87">
        <v>1115</v>
      </c>
      <c r="U96" s="87">
        <v>2777</v>
      </c>
      <c r="V96" s="87">
        <v>1380</v>
      </c>
      <c r="W96" s="87">
        <v>990</v>
      </c>
      <c r="X96" s="87">
        <v>1555</v>
      </c>
      <c r="Y96" s="87">
        <v>636</v>
      </c>
      <c r="Z96" s="87">
        <v>3694</v>
      </c>
      <c r="AA96" s="87">
        <v>2889</v>
      </c>
      <c r="AB96" s="87">
        <v>1142</v>
      </c>
      <c r="AC96" s="87">
        <v>1418</v>
      </c>
      <c r="AD96" s="87">
        <v>967</v>
      </c>
      <c r="AE96" s="97" t="s">
        <v>235</v>
      </c>
      <c r="AF96" s="87">
        <v>1557</v>
      </c>
      <c r="AG96" s="87">
        <v>3639</v>
      </c>
      <c r="AH96" s="95" t="s">
        <v>235</v>
      </c>
      <c r="AI96" s="87">
        <v>1548</v>
      </c>
      <c r="AJ96" s="87"/>
      <c r="AK96" s="59" t="s">
        <v>233</v>
      </c>
    </row>
    <row r="97" spans="1:37" s="11" customFormat="1" ht="16.5" customHeight="1">
      <c r="A97" s="382"/>
      <c r="B97" s="57" t="s">
        <v>102</v>
      </c>
      <c r="C97" s="386"/>
      <c r="D97" s="77"/>
      <c r="E97" s="96">
        <f>E95/E96*100/100</f>
        <v>0.26993908945941625</v>
      </c>
      <c r="F97" s="68">
        <v>0.3448</v>
      </c>
      <c r="G97" s="68">
        <v>0.2053</v>
      </c>
      <c r="H97" s="68">
        <v>0.1427</v>
      </c>
      <c r="I97" s="68">
        <v>0.1267</v>
      </c>
      <c r="J97" s="68">
        <v>0.4646</v>
      </c>
      <c r="K97" s="68">
        <v>0.2354</v>
      </c>
      <c r="L97" s="68">
        <v>0.2967</v>
      </c>
      <c r="M97" s="68">
        <v>0.2674</v>
      </c>
      <c r="N97" s="68">
        <v>0.2432</v>
      </c>
      <c r="O97" s="68">
        <v>0.1361</v>
      </c>
      <c r="P97" s="68">
        <v>0.3146</v>
      </c>
      <c r="Q97" s="68">
        <v>0.0741</v>
      </c>
      <c r="R97" s="68">
        <v>0.4161</v>
      </c>
      <c r="S97" s="68">
        <v>0.2241</v>
      </c>
      <c r="T97" s="68">
        <v>0.217</v>
      </c>
      <c r="U97" s="68">
        <v>0.319</v>
      </c>
      <c r="V97" s="68">
        <v>0.1262</v>
      </c>
      <c r="W97" s="68">
        <v>0.1041</v>
      </c>
      <c r="X97" s="68">
        <v>0.0887</v>
      </c>
      <c r="Y97" s="68">
        <v>0.2756</v>
      </c>
      <c r="Z97" s="68">
        <v>0.3272</v>
      </c>
      <c r="AA97" s="68">
        <v>0.1211</v>
      </c>
      <c r="AB97" s="68">
        <v>0.3231</v>
      </c>
      <c r="AC97" s="68">
        <v>0.1955</v>
      </c>
      <c r="AD97" s="68">
        <v>0.1973</v>
      </c>
      <c r="AE97" s="68" t="s">
        <v>235</v>
      </c>
      <c r="AF97" s="68">
        <v>0.34</v>
      </c>
      <c r="AG97" s="68">
        <v>0.1424</v>
      </c>
      <c r="AH97" s="70" t="s">
        <v>235</v>
      </c>
      <c r="AI97" s="68">
        <v>0.1652</v>
      </c>
      <c r="AJ97" s="68"/>
      <c r="AK97" s="59" t="s">
        <v>233</v>
      </c>
    </row>
    <row r="98" spans="1:37" s="11" customFormat="1" ht="33.75" customHeight="1">
      <c r="A98" s="382"/>
      <c r="B98" s="56" t="s">
        <v>140</v>
      </c>
      <c r="C98" s="385">
        <v>2006</v>
      </c>
      <c r="D98" s="72"/>
      <c r="E98" s="84">
        <f t="shared" si="4"/>
        <v>19206.155000000002</v>
      </c>
      <c r="F98" s="95">
        <f>F100*F99/100*100</f>
        <v>5735.7837</v>
      </c>
      <c r="G98" s="95">
        <f aca="true" t="shared" si="14" ref="G98:AI98">G100*G99/100*100</f>
        <v>425.7855</v>
      </c>
      <c r="H98" s="95">
        <f t="shared" si="14"/>
        <v>138.8244</v>
      </c>
      <c r="I98" s="95">
        <f t="shared" si="14"/>
        <v>150.19199999999998</v>
      </c>
      <c r="J98" s="95">
        <f t="shared" si="14"/>
        <v>1793.5469999999998</v>
      </c>
      <c r="K98" s="95">
        <f t="shared" si="14"/>
        <v>173.664</v>
      </c>
      <c r="L98" s="95">
        <f t="shared" si="14"/>
        <v>695.7368</v>
      </c>
      <c r="M98" s="95">
        <f t="shared" si="14"/>
        <v>753.3346</v>
      </c>
      <c r="N98" s="95">
        <f t="shared" si="14"/>
        <v>184.4024</v>
      </c>
      <c r="O98" s="95">
        <f t="shared" si="14"/>
        <v>89.8464</v>
      </c>
      <c r="P98" s="95">
        <f t="shared" si="14"/>
        <v>1588.5015999999998</v>
      </c>
      <c r="Q98" s="95">
        <f t="shared" si="14"/>
        <v>85.4935</v>
      </c>
      <c r="R98" s="95">
        <f t="shared" si="14"/>
        <v>264.06</v>
      </c>
      <c r="S98" s="95">
        <f t="shared" si="14"/>
        <v>727.9739999999999</v>
      </c>
      <c r="T98" s="95">
        <f t="shared" si="14"/>
        <v>386.4168</v>
      </c>
      <c r="U98" s="95">
        <f t="shared" si="14"/>
        <v>1052.7629</v>
      </c>
      <c r="V98" s="95">
        <f t="shared" si="14"/>
        <v>199.7826</v>
      </c>
      <c r="W98" s="95">
        <f t="shared" si="14"/>
        <v>131.7528</v>
      </c>
      <c r="X98" s="95">
        <f t="shared" si="14"/>
        <v>144.981</v>
      </c>
      <c r="Y98" s="95">
        <f t="shared" si="14"/>
        <v>155.1692</v>
      </c>
      <c r="Z98" s="95">
        <f t="shared" si="14"/>
        <v>1241.5810000000001</v>
      </c>
      <c r="AA98" s="95">
        <f t="shared" si="14"/>
        <v>444.97749999999996</v>
      </c>
      <c r="AB98" s="95">
        <f t="shared" si="14"/>
        <v>460.66020000000003</v>
      </c>
      <c r="AC98" s="95">
        <f t="shared" si="14"/>
        <v>347.46360000000004</v>
      </c>
      <c r="AD98" s="95">
        <f t="shared" si="14"/>
        <v>189.7291</v>
      </c>
      <c r="AE98" s="97" t="s">
        <v>235</v>
      </c>
      <c r="AF98" s="95">
        <f t="shared" si="14"/>
        <v>608.8346</v>
      </c>
      <c r="AG98" s="95">
        <f t="shared" si="14"/>
        <v>669.0112</v>
      </c>
      <c r="AH98" s="95" t="s">
        <v>235</v>
      </c>
      <c r="AI98" s="95">
        <f t="shared" si="14"/>
        <v>365.8866</v>
      </c>
      <c r="AJ98" s="95"/>
      <c r="AK98" s="59" t="s">
        <v>233</v>
      </c>
    </row>
    <row r="99" spans="1:37" s="11" customFormat="1" ht="16.5" customHeight="1">
      <c r="A99" s="382"/>
      <c r="B99" s="56" t="s">
        <v>141</v>
      </c>
      <c r="C99" s="385"/>
      <c r="D99" s="77"/>
      <c r="E99" s="84">
        <f t="shared" si="4"/>
        <v>64517</v>
      </c>
      <c r="F99" s="87">
        <v>15893</v>
      </c>
      <c r="G99" s="87">
        <v>1931</v>
      </c>
      <c r="H99" s="87">
        <v>858</v>
      </c>
      <c r="I99" s="87">
        <v>840</v>
      </c>
      <c r="J99" s="87">
        <v>3430</v>
      </c>
      <c r="K99" s="87">
        <v>540</v>
      </c>
      <c r="L99" s="87">
        <v>1903</v>
      </c>
      <c r="M99" s="87">
        <v>2278</v>
      </c>
      <c r="N99" s="87">
        <v>596</v>
      </c>
      <c r="O99" s="87">
        <v>573</v>
      </c>
      <c r="P99" s="87">
        <v>4802</v>
      </c>
      <c r="Q99" s="87">
        <v>815</v>
      </c>
      <c r="R99" s="87">
        <v>600</v>
      </c>
      <c r="S99" s="87">
        <v>3315</v>
      </c>
      <c r="T99" s="87">
        <v>1148</v>
      </c>
      <c r="U99" s="87">
        <v>2843</v>
      </c>
      <c r="V99" s="87">
        <v>1426</v>
      </c>
      <c r="W99" s="87">
        <v>1044</v>
      </c>
      <c r="X99" s="87">
        <v>1629</v>
      </c>
      <c r="Y99" s="87">
        <v>646</v>
      </c>
      <c r="Z99" s="87">
        <v>3751</v>
      </c>
      <c r="AA99" s="87">
        <v>3025</v>
      </c>
      <c r="AB99" s="87">
        <v>1183</v>
      </c>
      <c r="AC99" s="87">
        <v>1452</v>
      </c>
      <c r="AD99" s="87">
        <v>997</v>
      </c>
      <c r="AE99" s="97" t="s">
        <v>235</v>
      </c>
      <c r="AF99" s="87">
        <v>1606</v>
      </c>
      <c r="AG99" s="87">
        <v>3784</v>
      </c>
      <c r="AH99" s="95" t="s">
        <v>235</v>
      </c>
      <c r="AI99" s="87">
        <v>1609</v>
      </c>
      <c r="AJ99" s="87"/>
      <c r="AK99" s="59" t="s">
        <v>233</v>
      </c>
    </row>
    <row r="100" spans="1:37" s="11" customFormat="1" ht="16.5" customHeight="1">
      <c r="A100" s="382"/>
      <c r="B100" s="56" t="s">
        <v>102</v>
      </c>
      <c r="C100" s="385"/>
      <c r="D100" s="72"/>
      <c r="E100" s="96">
        <f>E98/E99*100/100</f>
        <v>0.29769138366632053</v>
      </c>
      <c r="F100" s="68">
        <v>0.3609</v>
      </c>
      <c r="G100" s="68">
        <v>0.2205</v>
      </c>
      <c r="H100" s="68">
        <v>0.1618</v>
      </c>
      <c r="I100" s="68">
        <v>0.1788</v>
      </c>
      <c r="J100" s="68">
        <v>0.5229</v>
      </c>
      <c r="K100" s="68">
        <v>0.3216</v>
      </c>
      <c r="L100" s="68">
        <v>0.3656</v>
      </c>
      <c r="M100" s="68">
        <v>0.3307</v>
      </c>
      <c r="N100" s="68">
        <v>0.3094</v>
      </c>
      <c r="O100" s="68">
        <v>0.1568</v>
      </c>
      <c r="P100" s="68">
        <v>0.3308</v>
      </c>
      <c r="Q100" s="68">
        <v>0.1049</v>
      </c>
      <c r="R100" s="68">
        <v>0.4401</v>
      </c>
      <c r="S100" s="68">
        <v>0.2196</v>
      </c>
      <c r="T100" s="68">
        <v>0.3366</v>
      </c>
      <c r="U100" s="68">
        <v>0.3703</v>
      </c>
      <c r="V100" s="68">
        <v>0.1401</v>
      </c>
      <c r="W100" s="68">
        <v>0.1262</v>
      </c>
      <c r="X100" s="68">
        <v>0.089</v>
      </c>
      <c r="Y100" s="68">
        <v>0.2402</v>
      </c>
      <c r="Z100" s="68">
        <v>0.331</v>
      </c>
      <c r="AA100" s="68">
        <v>0.1471</v>
      </c>
      <c r="AB100" s="68">
        <v>0.3894</v>
      </c>
      <c r="AC100" s="68">
        <v>0.2393</v>
      </c>
      <c r="AD100" s="68">
        <v>0.1903</v>
      </c>
      <c r="AE100" s="68" t="s">
        <v>235</v>
      </c>
      <c r="AF100" s="68">
        <v>0.3791</v>
      </c>
      <c r="AG100" s="68">
        <v>0.1768</v>
      </c>
      <c r="AH100" s="68" t="s">
        <v>235</v>
      </c>
      <c r="AI100" s="68">
        <v>0.2274</v>
      </c>
      <c r="AJ100" s="68"/>
      <c r="AK100" s="59" t="s">
        <v>233</v>
      </c>
    </row>
    <row r="101" spans="1:37" s="11" customFormat="1" ht="32.25" customHeight="1">
      <c r="A101" s="382"/>
      <c r="B101" s="57" t="s">
        <v>140</v>
      </c>
      <c r="C101" s="386">
        <v>2007</v>
      </c>
      <c r="D101" s="77"/>
      <c r="E101" s="84">
        <f t="shared" si="4"/>
        <v>20737.0338</v>
      </c>
      <c r="F101" s="95">
        <f>F103*F102/100*100</f>
        <v>5839.8736</v>
      </c>
      <c r="G101" s="95">
        <f aca="true" t="shared" si="15" ref="G101:AI101">G103*G102/100*100</f>
        <v>502.09799999999996</v>
      </c>
      <c r="H101" s="95">
        <f t="shared" si="15"/>
        <v>300.998</v>
      </c>
      <c r="I101" s="95">
        <f t="shared" si="15"/>
        <v>139.92860000000002</v>
      </c>
      <c r="J101" s="95">
        <f t="shared" si="15"/>
        <v>2159.2329</v>
      </c>
      <c r="K101" s="95">
        <f t="shared" si="15"/>
        <v>130.51420000000002</v>
      </c>
      <c r="L101" s="95">
        <f t="shared" si="15"/>
        <v>660.5092</v>
      </c>
      <c r="M101" s="95">
        <f t="shared" si="15"/>
        <v>912.1237000000001</v>
      </c>
      <c r="N101" s="95">
        <f t="shared" si="15"/>
        <v>429.0212</v>
      </c>
      <c r="O101" s="95">
        <f t="shared" si="15"/>
        <v>70.092</v>
      </c>
      <c r="P101" s="95">
        <f t="shared" si="15"/>
        <v>1652.0328</v>
      </c>
      <c r="Q101" s="95">
        <f t="shared" si="15"/>
        <v>158.3048</v>
      </c>
      <c r="R101" s="95">
        <f t="shared" si="15"/>
        <v>312.56870000000004</v>
      </c>
      <c r="S101" s="95">
        <f t="shared" si="15"/>
        <v>799.7728</v>
      </c>
      <c r="T101" s="95">
        <f t="shared" si="15"/>
        <v>427.4864</v>
      </c>
      <c r="U101" s="95">
        <f t="shared" si="15"/>
        <v>979.4708</v>
      </c>
      <c r="V101" s="95">
        <f t="shared" si="15"/>
        <v>243.63419999999996</v>
      </c>
      <c r="W101" s="95">
        <f t="shared" si="15"/>
        <v>179.7426</v>
      </c>
      <c r="X101" s="95">
        <f t="shared" si="15"/>
        <v>269.2068</v>
      </c>
      <c r="Y101" s="95">
        <f t="shared" si="15"/>
        <v>202.25039999999996</v>
      </c>
      <c r="Z101" s="95">
        <f t="shared" si="15"/>
        <v>1231.2</v>
      </c>
      <c r="AA101" s="95">
        <f t="shared" si="15"/>
        <v>517.794</v>
      </c>
      <c r="AB101" s="95">
        <f t="shared" si="15"/>
        <v>448.4725</v>
      </c>
      <c r="AC101" s="95">
        <f t="shared" si="15"/>
        <v>438.67140000000006</v>
      </c>
      <c r="AD101" s="95">
        <f t="shared" si="15"/>
        <v>192</v>
      </c>
      <c r="AE101" s="95" t="s">
        <v>235</v>
      </c>
      <c r="AF101" s="95">
        <f t="shared" si="15"/>
        <v>588.2772</v>
      </c>
      <c r="AG101" s="95">
        <f t="shared" si="15"/>
        <v>523.5949999999999</v>
      </c>
      <c r="AH101" s="95" t="s">
        <v>235</v>
      </c>
      <c r="AI101" s="95">
        <f t="shared" si="15"/>
        <v>428.16200000000003</v>
      </c>
      <c r="AJ101" s="95"/>
      <c r="AK101" s="59" t="s">
        <v>233</v>
      </c>
    </row>
    <row r="102" spans="1:37" s="11" customFormat="1" ht="16.5" customHeight="1">
      <c r="A102" s="382"/>
      <c r="B102" s="57" t="s">
        <v>141</v>
      </c>
      <c r="C102" s="386"/>
      <c r="D102" s="75"/>
      <c r="E102" s="84">
        <f t="shared" si="4"/>
        <v>66322</v>
      </c>
      <c r="F102" s="87">
        <v>16258</v>
      </c>
      <c r="G102" s="87">
        <v>2010</v>
      </c>
      <c r="H102" s="87">
        <v>890</v>
      </c>
      <c r="I102" s="87">
        <v>889</v>
      </c>
      <c r="J102" s="87">
        <v>3499</v>
      </c>
      <c r="K102" s="87">
        <v>547</v>
      </c>
      <c r="L102" s="87">
        <v>1924</v>
      </c>
      <c r="M102" s="87">
        <v>2371</v>
      </c>
      <c r="N102" s="87">
        <v>604</v>
      </c>
      <c r="O102" s="87">
        <v>594</v>
      </c>
      <c r="P102" s="87">
        <v>4908</v>
      </c>
      <c r="Q102" s="87">
        <v>866</v>
      </c>
      <c r="R102" s="87">
        <v>613</v>
      </c>
      <c r="S102" s="87">
        <v>3412</v>
      </c>
      <c r="T102" s="87">
        <v>1177</v>
      </c>
      <c r="U102" s="87">
        <v>2891</v>
      </c>
      <c r="V102" s="87">
        <v>1473</v>
      </c>
      <c r="W102" s="87">
        <v>1098</v>
      </c>
      <c r="X102" s="87">
        <v>1706</v>
      </c>
      <c r="Y102" s="87">
        <v>652</v>
      </c>
      <c r="Z102" s="87">
        <v>3800</v>
      </c>
      <c r="AA102" s="87">
        <v>3165</v>
      </c>
      <c r="AB102" s="87">
        <v>1225</v>
      </c>
      <c r="AC102" s="87">
        <v>1483</v>
      </c>
      <c r="AD102" s="87">
        <v>1024</v>
      </c>
      <c r="AE102" s="95" t="s">
        <v>235</v>
      </c>
      <c r="AF102" s="87">
        <v>1652</v>
      </c>
      <c r="AG102" s="87">
        <v>3925</v>
      </c>
      <c r="AH102" s="95" t="s">
        <v>235</v>
      </c>
      <c r="AI102" s="87">
        <v>1666</v>
      </c>
      <c r="AJ102" s="87"/>
      <c r="AK102" s="59" t="s">
        <v>233</v>
      </c>
    </row>
    <row r="103" spans="1:37" s="11" customFormat="1" ht="16.5" customHeight="1">
      <c r="A103" s="382"/>
      <c r="B103" s="57" t="s">
        <v>102</v>
      </c>
      <c r="C103" s="386"/>
      <c r="D103" s="92" t="s">
        <v>253</v>
      </c>
      <c r="E103" s="96">
        <f>E101/E102*100/100</f>
        <v>0.31267202135038147</v>
      </c>
      <c r="F103" s="68">
        <v>0.3592</v>
      </c>
      <c r="G103" s="68">
        <v>0.2498</v>
      </c>
      <c r="H103" s="68">
        <v>0.3382</v>
      </c>
      <c r="I103" s="68">
        <v>0.1574</v>
      </c>
      <c r="J103" s="68">
        <v>0.6171</v>
      </c>
      <c r="K103" s="68">
        <v>0.2386</v>
      </c>
      <c r="L103" s="68">
        <v>0.3433</v>
      </c>
      <c r="M103" s="68">
        <v>0.3847</v>
      </c>
      <c r="N103" s="68">
        <v>0.7103</v>
      </c>
      <c r="O103" s="68">
        <v>0.118</v>
      </c>
      <c r="P103" s="68">
        <v>0.3366</v>
      </c>
      <c r="Q103" s="68">
        <v>0.1828</v>
      </c>
      <c r="R103" s="68">
        <v>0.5099</v>
      </c>
      <c r="S103" s="68">
        <v>0.2344</v>
      </c>
      <c r="T103" s="68">
        <v>0.3632</v>
      </c>
      <c r="U103" s="68">
        <v>0.3388</v>
      </c>
      <c r="V103" s="68">
        <v>0.1654</v>
      </c>
      <c r="W103" s="68">
        <v>0.1637</v>
      </c>
      <c r="X103" s="68">
        <v>0.1578</v>
      </c>
      <c r="Y103" s="68">
        <v>0.3102</v>
      </c>
      <c r="Z103" s="68">
        <v>0.324</v>
      </c>
      <c r="AA103" s="68">
        <v>0.1636</v>
      </c>
      <c r="AB103" s="68">
        <v>0.3661</v>
      </c>
      <c r="AC103" s="68">
        <v>0.2958</v>
      </c>
      <c r="AD103" s="68">
        <v>0.1875</v>
      </c>
      <c r="AE103" s="68" t="s">
        <v>235</v>
      </c>
      <c r="AF103" s="68">
        <v>0.3561</v>
      </c>
      <c r="AG103" s="68">
        <v>0.1334</v>
      </c>
      <c r="AH103" s="68" t="s">
        <v>235</v>
      </c>
      <c r="AI103" s="68">
        <v>0.257</v>
      </c>
      <c r="AJ103" s="68"/>
      <c r="AK103" s="59" t="s">
        <v>233</v>
      </c>
    </row>
    <row r="104" spans="1:37" s="11" customFormat="1" ht="34.5" customHeight="1">
      <c r="A104" s="382"/>
      <c r="B104" s="56" t="s">
        <v>140</v>
      </c>
      <c r="C104" s="385">
        <v>2008</v>
      </c>
      <c r="D104" s="75"/>
      <c r="E104" s="84">
        <f t="shared" si="4"/>
        <v>19271.2661</v>
      </c>
      <c r="F104" s="70">
        <f>F106*F105/100*100</f>
        <v>6299.7051</v>
      </c>
      <c r="G104" s="70">
        <f aca="true" t="shared" si="16" ref="G104:AI104">G106*G105/100*100</f>
        <v>417.89239999999995</v>
      </c>
      <c r="H104" s="70">
        <f t="shared" si="16"/>
        <v>123.5728</v>
      </c>
      <c r="I104" s="70">
        <f t="shared" si="16"/>
        <v>170.9256</v>
      </c>
      <c r="J104" s="70">
        <f t="shared" si="16"/>
        <v>1379.2415999999998</v>
      </c>
      <c r="K104" s="70">
        <f t="shared" si="16"/>
        <v>132.2721</v>
      </c>
      <c r="L104" s="70">
        <f t="shared" si="16"/>
        <v>711.6247999999999</v>
      </c>
      <c r="M104" s="70">
        <f t="shared" si="16"/>
        <v>714.0224000000001</v>
      </c>
      <c r="N104" s="70">
        <f t="shared" si="16"/>
        <v>127.0366</v>
      </c>
      <c r="O104" s="70">
        <f t="shared" si="16"/>
        <v>107.6768</v>
      </c>
      <c r="P104" s="70">
        <f t="shared" si="16"/>
        <v>1711.8489999999997</v>
      </c>
      <c r="Q104" s="70">
        <f t="shared" si="16"/>
        <v>111.1121</v>
      </c>
      <c r="R104" s="70">
        <f t="shared" si="16"/>
        <v>265.43399999999997</v>
      </c>
      <c r="S104" s="70">
        <f t="shared" si="16"/>
        <v>682.9922</v>
      </c>
      <c r="T104" s="70">
        <f t="shared" si="16"/>
        <v>230.81580000000002</v>
      </c>
      <c r="U104" s="70">
        <f t="shared" si="16"/>
        <v>966.0131999999999</v>
      </c>
      <c r="V104" s="70">
        <f t="shared" si="16"/>
        <v>278.35920000000004</v>
      </c>
      <c r="W104" s="70">
        <f t="shared" si="16"/>
        <v>169.4119</v>
      </c>
      <c r="X104" s="70">
        <f t="shared" si="16"/>
        <v>194.583</v>
      </c>
      <c r="Y104" s="70">
        <f t="shared" si="16"/>
        <v>177.3243</v>
      </c>
      <c r="Z104" s="70">
        <f t="shared" si="16"/>
        <v>1288.8233</v>
      </c>
      <c r="AA104" s="70">
        <f t="shared" si="16"/>
        <v>173.8711</v>
      </c>
      <c r="AB104" s="70">
        <f t="shared" si="16"/>
        <v>447.84799999999996</v>
      </c>
      <c r="AC104" s="70">
        <f t="shared" si="16"/>
        <v>457.66349999999994</v>
      </c>
      <c r="AD104" s="70">
        <f t="shared" si="16"/>
        <v>195.4749</v>
      </c>
      <c r="AE104" s="70" t="s">
        <v>235</v>
      </c>
      <c r="AF104" s="70">
        <f t="shared" si="16"/>
        <v>601.7719999999999</v>
      </c>
      <c r="AG104" s="70">
        <f t="shared" si="16"/>
        <v>773.1906</v>
      </c>
      <c r="AH104" s="70" t="s">
        <v>235</v>
      </c>
      <c r="AI104" s="70">
        <f t="shared" si="16"/>
        <v>360.75780000000003</v>
      </c>
      <c r="AJ104" s="70"/>
      <c r="AK104" s="59" t="s">
        <v>233</v>
      </c>
    </row>
    <row r="105" spans="1:37" s="11" customFormat="1" ht="16.5" customHeight="1">
      <c r="A105" s="382"/>
      <c r="B105" s="56" t="s">
        <v>141</v>
      </c>
      <c r="C105" s="385"/>
      <c r="D105" s="77"/>
      <c r="E105" s="84">
        <f t="shared" si="4"/>
        <v>67802</v>
      </c>
      <c r="F105" s="59">
        <v>16539</v>
      </c>
      <c r="G105" s="59">
        <v>2077</v>
      </c>
      <c r="H105" s="59">
        <v>914</v>
      </c>
      <c r="I105" s="59">
        <v>933</v>
      </c>
      <c r="J105" s="59">
        <v>3552</v>
      </c>
      <c r="K105" s="59">
        <v>531</v>
      </c>
      <c r="L105" s="59">
        <v>1928</v>
      </c>
      <c r="M105" s="59">
        <v>2452</v>
      </c>
      <c r="N105" s="59">
        <v>614</v>
      </c>
      <c r="O105" s="59">
        <v>616</v>
      </c>
      <c r="P105" s="59">
        <v>4985</v>
      </c>
      <c r="Q105" s="59">
        <v>913</v>
      </c>
      <c r="R105" s="59">
        <v>615</v>
      </c>
      <c r="S105" s="59">
        <v>3113</v>
      </c>
      <c r="T105" s="59">
        <v>1191</v>
      </c>
      <c r="U105" s="59">
        <v>2922</v>
      </c>
      <c r="V105" s="59">
        <v>1512</v>
      </c>
      <c r="W105" s="59">
        <v>1147</v>
      </c>
      <c r="X105" s="59">
        <v>1753</v>
      </c>
      <c r="Y105" s="59">
        <v>657</v>
      </c>
      <c r="Z105" s="59">
        <v>3821</v>
      </c>
      <c r="AA105" s="59">
        <v>1693</v>
      </c>
      <c r="AB105" s="59">
        <v>1258</v>
      </c>
      <c r="AC105" s="59">
        <v>1503</v>
      </c>
      <c r="AD105" s="59">
        <v>1047</v>
      </c>
      <c r="AE105" s="59">
        <v>432</v>
      </c>
      <c r="AF105" s="59">
        <v>1688</v>
      </c>
      <c r="AG105" s="59">
        <v>4046</v>
      </c>
      <c r="AH105" s="59">
        <v>1637</v>
      </c>
      <c r="AI105" s="59">
        <v>1713</v>
      </c>
      <c r="AJ105" s="59"/>
      <c r="AK105" s="59" t="s">
        <v>233</v>
      </c>
    </row>
    <row r="106" spans="1:37" s="11" customFormat="1" ht="16.5" customHeight="1">
      <c r="A106" s="382"/>
      <c r="B106" s="56" t="s">
        <v>102</v>
      </c>
      <c r="C106" s="385"/>
      <c r="D106" s="93"/>
      <c r="E106" s="96">
        <f>E104/E105*100/100</f>
        <v>0.2842285788029852</v>
      </c>
      <c r="F106" s="68">
        <v>0.3809</v>
      </c>
      <c r="G106" s="68">
        <v>0.2012</v>
      </c>
      <c r="H106" s="68">
        <v>0.1352</v>
      </c>
      <c r="I106" s="68">
        <v>0.1832</v>
      </c>
      <c r="J106" s="68">
        <v>0.3883</v>
      </c>
      <c r="K106" s="68">
        <v>0.2491</v>
      </c>
      <c r="L106" s="68">
        <v>0.3691</v>
      </c>
      <c r="M106" s="68">
        <v>0.2912</v>
      </c>
      <c r="N106" s="68">
        <v>0.2069</v>
      </c>
      <c r="O106" s="68">
        <v>0.1748</v>
      </c>
      <c r="P106" s="68">
        <v>0.3434</v>
      </c>
      <c r="Q106" s="68">
        <v>0.1217</v>
      </c>
      <c r="R106" s="68">
        <v>0.4316</v>
      </c>
      <c r="S106" s="68">
        <v>0.2194</v>
      </c>
      <c r="T106" s="68">
        <v>0.1938</v>
      </c>
      <c r="U106" s="68">
        <v>0.3306</v>
      </c>
      <c r="V106" s="68">
        <v>0.1841</v>
      </c>
      <c r="W106" s="68">
        <v>0.1477</v>
      </c>
      <c r="X106" s="68">
        <v>0.111</v>
      </c>
      <c r="Y106" s="68">
        <v>0.2699</v>
      </c>
      <c r="Z106" s="68">
        <v>0.3373</v>
      </c>
      <c r="AA106" s="68">
        <v>0.1027</v>
      </c>
      <c r="AB106" s="68">
        <v>0.356</v>
      </c>
      <c r="AC106" s="68">
        <v>0.3045</v>
      </c>
      <c r="AD106" s="68">
        <v>0.1867</v>
      </c>
      <c r="AE106" s="68" t="s">
        <v>235</v>
      </c>
      <c r="AF106" s="68">
        <v>0.3565</v>
      </c>
      <c r="AG106" s="68">
        <v>0.1911</v>
      </c>
      <c r="AH106" s="68">
        <v>0</v>
      </c>
      <c r="AI106" s="68">
        <v>0.2106</v>
      </c>
      <c r="AJ106" s="68"/>
      <c r="AK106" s="59" t="s">
        <v>233</v>
      </c>
    </row>
    <row r="107" spans="1:37" s="11" customFormat="1" ht="32.25" customHeight="1">
      <c r="A107" s="382"/>
      <c r="B107" s="57" t="s">
        <v>140</v>
      </c>
      <c r="C107" s="386">
        <v>2009</v>
      </c>
      <c r="D107" s="77"/>
      <c r="E107" s="84">
        <f t="shared" si="4"/>
        <v>20671.638199999998</v>
      </c>
      <c r="F107" s="70">
        <f>F109*F108/100*100</f>
        <v>6701.7864</v>
      </c>
      <c r="G107" s="70">
        <f aca="true" t="shared" si="17" ref="G107:AI107">G109*G108/100*100</f>
        <v>431.23290000000003</v>
      </c>
      <c r="H107" s="70">
        <f t="shared" si="17"/>
        <v>167.13809999999998</v>
      </c>
      <c r="I107" s="70">
        <f t="shared" si="17"/>
        <v>148.704</v>
      </c>
      <c r="J107" s="70">
        <f t="shared" si="17"/>
        <v>1493.0643</v>
      </c>
      <c r="K107" s="70">
        <f t="shared" si="17"/>
        <v>170.2737</v>
      </c>
      <c r="L107" s="70">
        <f t="shared" si="17"/>
        <v>721.4273</v>
      </c>
      <c r="M107" s="70">
        <f t="shared" si="17"/>
        <v>682.7034</v>
      </c>
      <c r="N107" s="70">
        <f t="shared" si="17"/>
        <v>148.2286</v>
      </c>
      <c r="O107" s="70">
        <f t="shared" si="17"/>
        <v>116.74520000000001</v>
      </c>
      <c r="P107" s="70">
        <f t="shared" si="17"/>
        <v>1947.27</v>
      </c>
      <c r="Q107" s="70">
        <f t="shared" si="17"/>
        <v>141.427</v>
      </c>
      <c r="R107" s="70">
        <f t="shared" si="17"/>
        <v>239.87040000000005</v>
      </c>
      <c r="S107" s="70">
        <f t="shared" si="17"/>
        <v>888.3</v>
      </c>
      <c r="T107" s="70">
        <f t="shared" si="17"/>
        <v>243.95</v>
      </c>
      <c r="U107" s="70">
        <f t="shared" si="17"/>
        <v>1013.26</v>
      </c>
      <c r="V107" s="70">
        <f t="shared" si="17"/>
        <v>299.115</v>
      </c>
      <c r="W107" s="70">
        <f t="shared" si="17"/>
        <v>223.1132</v>
      </c>
      <c r="X107" s="70">
        <f t="shared" si="17"/>
        <v>209.7927</v>
      </c>
      <c r="Y107" s="70">
        <f t="shared" si="17"/>
        <v>232.34189999999998</v>
      </c>
      <c r="Z107" s="70">
        <f t="shared" si="17"/>
        <v>1376.9682</v>
      </c>
      <c r="AA107" s="70">
        <f t="shared" si="17"/>
        <v>204.2224</v>
      </c>
      <c r="AB107" s="70">
        <f t="shared" si="17"/>
        <v>443.9603</v>
      </c>
      <c r="AC107" s="70">
        <f t="shared" si="17"/>
        <v>417.19300000000004</v>
      </c>
      <c r="AD107" s="70">
        <f t="shared" si="17"/>
        <v>222.816</v>
      </c>
      <c r="AE107" s="70" t="s">
        <v>235</v>
      </c>
      <c r="AF107" s="70">
        <f t="shared" si="17"/>
        <v>675.9768</v>
      </c>
      <c r="AG107" s="70">
        <f t="shared" si="17"/>
        <v>690.1614000000001</v>
      </c>
      <c r="AH107" s="70">
        <f t="shared" si="17"/>
        <v>0</v>
      </c>
      <c r="AI107" s="70">
        <f t="shared" si="17"/>
        <v>420.596</v>
      </c>
      <c r="AJ107" s="70"/>
      <c r="AK107" s="59" t="s">
        <v>233</v>
      </c>
    </row>
    <row r="108" spans="1:37" s="11" customFormat="1" ht="16.5" customHeight="1">
      <c r="A108" s="382"/>
      <c r="B108" s="57" t="s">
        <v>141</v>
      </c>
      <c r="C108" s="386"/>
      <c r="D108" s="76"/>
      <c r="E108" s="84">
        <f t="shared" si="4"/>
        <v>68329</v>
      </c>
      <c r="F108" s="59">
        <v>16638</v>
      </c>
      <c r="G108" s="59">
        <v>2117</v>
      </c>
      <c r="H108" s="59">
        <v>927</v>
      </c>
      <c r="I108" s="59">
        <v>960</v>
      </c>
      <c r="J108" s="59">
        <v>3549</v>
      </c>
      <c r="K108" s="59">
        <v>527</v>
      </c>
      <c r="L108" s="59">
        <v>1903</v>
      </c>
      <c r="M108" s="59">
        <v>2498</v>
      </c>
      <c r="N108" s="59">
        <v>611</v>
      </c>
      <c r="O108" s="59">
        <v>628</v>
      </c>
      <c r="P108" s="59">
        <v>4993</v>
      </c>
      <c r="Q108" s="59">
        <v>946</v>
      </c>
      <c r="R108" s="59">
        <v>616</v>
      </c>
      <c r="S108" s="59">
        <v>3150</v>
      </c>
      <c r="T108" s="59">
        <v>1190</v>
      </c>
      <c r="U108" s="59">
        <v>2900</v>
      </c>
      <c r="V108" s="59">
        <v>1530</v>
      </c>
      <c r="W108" s="59">
        <v>1178</v>
      </c>
      <c r="X108" s="59">
        <v>1807</v>
      </c>
      <c r="Y108" s="59">
        <v>651</v>
      </c>
      <c r="Z108" s="59">
        <v>3786</v>
      </c>
      <c r="AA108" s="59">
        <v>1744</v>
      </c>
      <c r="AB108" s="59">
        <v>1271</v>
      </c>
      <c r="AC108" s="59">
        <v>1498</v>
      </c>
      <c r="AD108" s="59">
        <v>1055</v>
      </c>
      <c r="AE108" s="59">
        <v>432</v>
      </c>
      <c r="AF108" s="59">
        <v>1704</v>
      </c>
      <c r="AG108" s="59">
        <v>4113</v>
      </c>
      <c r="AH108" s="59">
        <v>1669</v>
      </c>
      <c r="AI108" s="59">
        <v>1738</v>
      </c>
      <c r="AJ108" s="59"/>
      <c r="AK108" s="59" t="s">
        <v>233</v>
      </c>
    </row>
    <row r="109" spans="1:37" s="11" customFormat="1" ht="16.5" customHeight="1">
      <c r="A109" s="382"/>
      <c r="B109" s="57" t="s">
        <v>102</v>
      </c>
      <c r="C109" s="386"/>
      <c r="D109" s="92" t="s">
        <v>254</v>
      </c>
      <c r="E109" s="96">
        <f>E107/E108*100/100</f>
        <v>0.302530963426949</v>
      </c>
      <c r="F109" s="68">
        <v>0.4028</v>
      </c>
      <c r="G109" s="68">
        <v>0.2037</v>
      </c>
      <c r="H109" s="68">
        <v>0.1803</v>
      </c>
      <c r="I109" s="68">
        <v>0.1549</v>
      </c>
      <c r="J109" s="68">
        <v>0.4207</v>
      </c>
      <c r="K109" s="68">
        <v>0.3231</v>
      </c>
      <c r="L109" s="68">
        <v>0.3791</v>
      </c>
      <c r="M109" s="68">
        <v>0.2733</v>
      </c>
      <c r="N109" s="68">
        <v>0.2426</v>
      </c>
      <c r="O109" s="68">
        <v>0.1859</v>
      </c>
      <c r="P109" s="68">
        <v>0.39</v>
      </c>
      <c r="Q109" s="68">
        <v>0.1495</v>
      </c>
      <c r="R109" s="68">
        <v>0.3894</v>
      </c>
      <c r="S109" s="68">
        <v>0.282</v>
      </c>
      <c r="T109" s="68">
        <v>0.205</v>
      </c>
      <c r="U109" s="68">
        <v>0.3494</v>
      </c>
      <c r="V109" s="68">
        <v>0.1955</v>
      </c>
      <c r="W109" s="68">
        <v>0.1894</v>
      </c>
      <c r="X109" s="68">
        <v>0.1161</v>
      </c>
      <c r="Y109" s="68">
        <v>0.3569</v>
      </c>
      <c r="Z109" s="68">
        <v>0.3637</v>
      </c>
      <c r="AA109" s="68">
        <v>0.1171</v>
      </c>
      <c r="AB109" s="68">
        <v>0.3493</v>
      </c>
      <c r="AC109" s="68">
        <v>0.2785</v>
      </c>
      <c r="AD109" s="68">
        <v>0.2112</v>
      </c>
      <c r="AE109" s="68" t="s">
        <v>235</v>
      </c>
      <c r="AF109" s="68">
        <v>0.3967</v>
      </c>
      <c r="AG109" s="68">
        <v>0.1678</v>
      </c>
      <c r="AH109" s="68">
        <v>0</v>
      </c>
      <c r="AI109" s="68">
        <v>0.242</v>
      </c>
      <c r="AJ109" s="68"/>
      <c r="AK109" s="59" t="s">
        <v>233</v>
      </c>
    </row>
    <row r="110" spans="1:37" s="11" customFormat="1" ht="37.5" customHeight="1">
      <c r="A110" s="382"/>
      <c r="B110" s="241" t="s">
        <v>140</v>
      </c>
      <c r="C110" s="378">
        <v>2010</v>
      </c>
      <c r="D110" s="80"/>
      <c r="E110" s="84">
        <f t="shared" si="4"/>
        <v>7521</v>
      </c>
      <c r="F110" s="84" t="s">
        <v>235</v>
      </c>
      <c r="G110" s="87">
        <v>203</v>
      </c>
      <c r="H110" s="87">
        <v>104</v>
      </c>
      <c r="I110" s="87">
        <v>85</v>
      </c>
      <c r="J110" s="87">
        <v>755</v>
      </c>
      <c r="K110" s="87">
        <v>82</v>
      </c>
      <c r="L110" s="87">
        <v>382</v>
      </c>
      <c r="M110" s="87">
        <v>395</v>
      </c>
      <c r="N110" s="87">
        <v>79</v>
      </c>
      <c r="O110" s="87">
        <v>63</v>
      </c>
      <c r="P110" s="87">
        <v>1904</v>
      </c>
      <c r="Q110" s="87">
        <v>57</v>
      </c>
      <c r="R110" s="87">
        <v>156</v>
      </c>
      <c r="S110" s="87">
        <v>382</v>
      </c>
      <c r="T110" s="87">
        <v>130</v>
      </c>
      <c r="U110" s="87">
        <v>533</v>
      </c>
      <c r="V110" s="87">
        <v>140</v>
      </c>
      <c r="W110" s="87">
        <v>91</v>
      </c>
      <c r="X110" s="87">
        <v>95</v>
      </c>
      <c r="Y110" s="87">
        <v>128</v>
      </c>
      <c r="Z110" s="87"/>
      <c r="AA110" s="87">
        <v>213</v>
      </c>
      <c r="AB110" s="87">
        <v>203</v>
      </c>
      <c r="AC110" s="87">
        <v>210</v>
      </c>
      <c r="AD110" s="87">
        <v>126</v>
      </c>
      <c r="AE110" s="87">
        <v>14</v>
      </c>
      <c r="AF110" s="87">
        <v>361</v>
      </c>
      <c r="AG110" s="87">
        <v>320</v>
      </c>
      <c r="AH110" s="87">
        <v>81</v>
      </c>
      <c r="AI110" s="87">
        <v>229</v>
      </c>
      <c r="AJ110" s="87"/>
      <c r="AK110" s="59" t="s">
        <v>233</v>
      </c>
    </row>
    <row r="111" spans="1:37" s="11" customFormat="1" ht="17.25" customHeight="1">
      <c r="A111" s="382"/>
      <c r="B111" s="241" t="s">
        <v>141</v>
      </c>
      <c r="C111" s="378"/>
      <c r="D111" s="77"/>
      <c r="E111" s="84">
        <f t="shared" si="4"/>
        <v>67954</v>
      </c>
      <c r="F111" s="87">
        <v>16529</v>
      </c>
      <c r="G111" s="87">
        <v>2123</v>
      </c>
      <c r="H111" s="87">
        <v>925</v>
      </c>
      <c r="I111" s="87">
        <v>970</v>
      </c>
      <c r="J111" s="87">
        <v>3503</v>
      </c>
      <c r="K111" s="87">
        <v>522</v>
      </c>
      <c r="L111" s="87">
        <v>1854</v>
      </c>
      <c r="M111" s="87">
        <v>2503</v>
      </c>
      <c r="N111" s="87">
        <v>600</v>
      </c>
      <c r="O111" s="87">
        <v>632</v>
      </c>
      <c r="P111" s="87">
        <v>4914</v>
      </c>
      <c r="Q111" s="87">
        <v>967</v>
      </c>
      <c r="R111" s="87">
        <v>608</v>
      </c>
      <c r="S111" s="87">
        <v>3151</v>
      </c>
      <c r="T111" s="87">
        <v>1175</v>
      </c>
      <c r="U111" s="87">
        <v>2845</v>
      </c>
      <c r="V111" s="87">
        <v>1529</v>
      </c>
      <c r="W111" s="87">
        <v>1192</v>
      </c>
      <c r="X111" s="87">
        <v>1840</v>
      </c>
      <c r="Y111" s="87">
        <v>638</v>
      </c>
      <c r="Z111" s="87">
        <v>3705</v>
      </c>
      <c r="AA111" s="87">
        <v>1768</v>
      </c>
      <c r="AB111" s="87">
        <v>1264</v>
      </c>
      <c r="AC111" s="87">
        <v>1471</v>
      </c>
      <c r="AD111" s="87">
        <v>1048</v>
      </c>
      <c r="AE111" s="87">
        <v>430</v>
      </c>
      <c r="AF111" s="87">
        <v>1690</v>
      </c>
      <c r="AG111" s="87">
        <v>4133</v>
      </c>
      <c r="AH111" s="87">
        <v>1685</v>
      </c>
      <c r="AI111" s="87">
        <v>1740</v>
      </c>
      <c r="AJ111" s="87"/>
      <c r="AK111" s="59" t="s">
        <v>233</v>
      </c>
    </row>
    <row r="112" spans="1:37" s="11" customFormat="1" ht="17.25" customHeight="1">
      <c r="A112" s="382"/>
      <c r="B112" s="241" t="s">
        <v>102</v>
      </c>
      <c r="C112" s="378"/>
      <c r="D112" s="81"/>
      <c r="E112" s="63">
        <f>E110*100/E111/100</f>
        <v>0.110677811460694</v>
      </c>
      <c r="F112" s="63" t="s">
        <v>235</v>
      </c>
      <c r="G112" s="63">
        <f aca="true" t="shared" si="18" ref="G112:AI112">G110*100/G111/100</f>
        <v>0.09561940650023551</v>
      </c>
      <c r="H112" s="63">
        <f t="shared" si="18"/>
        <v>0.11243243243243244</v>
      </c>
      <c r="I112" s="63">
        <f t="shared" si="18"/>
        <v>0.08762886597938145</v>
      </c>
      <c r="J112" s="63">
        <f t="shared" si="18"/>
        <v>0.21552954610334</v>
      </c>
      <c r="K112" s="63">
        <f t="shared" si="18"/>
        <v>0.15708812260536398</v>
      </c>
      <c r="L112" s="63">
        <f t="shared" si="18"/>
        <v>0.20604099244875942</v>
      </c>
      <c r="M112" s="63">
        <f t="shared" si="18"/>
        <v>0.15781062724730324</v>
      </c>
      <c r="N112" s="63">
        <f t="shared" si="18"/>
        <v>0.13166666666666665</v>
      </c>
      <c r="O112" s="63">
        <f t="shared" si="18"/>
        <v>0.09968354430379747</v>
      </c>
      <c r="P112" s="63">
        <f t="shared" si="18"/>
        <v>0.3874643874643875</v>
      </c>
      <c r="Q112" s="63">
        <f t="shared" si="18"/>
        <v>0.05894519131334022</v>
      </c>
      <c r="R112" s="63">
        <f t="shared" si="18"/>
        <v>0.2565789473684211</v>
      </c>
      <c r="S112" s="63">
        <f t="shared" si="18"/>
        <v>0.12123135512535703</v>
      </c>
      <c r="T112" s="63">
        <f t="shared" si="18"/>
        <v>0.11063829787234043</v>
      </c>
      <c r="U112" s="63">
        <f t="shared" si="18"/>
        <v>0.18734622144112478</v>
      </c>
      <c r="V112" s="63">
        <f t="shared" si="18"/>
        <v>0.09156311314584696</v>
      </c>
      <c r="W112" s="63">
        <f t="shared" si="18"/>
        <v>0.07634228187919463</v>
      </c>
      <c r="X112" s="63">
        <f t="shared" si="18"/>
        <v>0.05163043478260869</v>
      </c>
      <c r="Y112" s="63">
        <f t="shared" si="18"/>
        <v>0.20062695924764892</v>
      </c>
      <c r="Z112" s="63">
        <f t="shared" si="18"/>
        <v>0</v>
      </c>
      <c r="AA112" s="63">
        <f t="shared" si="18"/>
        <v>0.12047511312217195</v>
      </c>
      <c r="AB112" s="63">
        <f t="shared" si="18"/>
        <v>0.1606012658227848</v>
      </c>
      <c r="AC112" s="63">
        <f t="shared" si="18"/>
        <v>0.14276002719238615</v>
      </c>
      <c r="AD112" s="63">
        <f t="shared" si="18"/>
        <v>0.12022900763358779</v>
      </c>
      <c r="AE112" s="63">
        <f t="shared" si="18"/>
        <v>0.03255813953488372</v>
      </c>
      <c r="AF112" s="63">
        <f t="shared" si="18"/>
        <v>0.21360946745562132</v>
      </c>
      <c r="AG112" s="63">
        <f t="shared" si="18"/>
        <v>0.07742559883861602</v>
      </c>
      <c r="AH112" s="63">
        <f t="shared" si="18"/>
        <v>0.048071216617210685</v>
      </c>
      <c r="AI112" s="63">
        <f t="shared" si="18"/>
        <v>0.13160919540229885</v>
      </c>
      <c r="AJ112" s="63"/>
      <c r="AK112" s="59" t="s">
        <v>233</v>
      </c>
    </row>
    <row r="113" spans="1:37" s="11" customFormat="1" ht="32.25" customHeight="1">
      <c r="A113" s="237"/>
      <c r="B113" s="241" t="s">
        <v>140</v>
      </c>
      <c r="C113" s="242">
        <v>2011</v>
      </c>
      <c r="D113" s="81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59"/>
    </row>
    <row r="114" spans="1:37" s="11" customFormat="1" ht="17.25" customHeight="1">
      <c r="A114" s="237"/>
      <c r="B114" s="241" t="s">
        <v>141</v>
      </c>
      <c r="C114" s="242"/>
      <c r="D114" s="81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59"/>
    </row>
    <row r="115" spans="1:37" s="11" customFormat="1" ht="17.25" customHeight="1">
      <c r="A115" s="237"/>
      <c r="B115" s="241" t="s">
        <v>102</v>
      </c>
      <c r="C115" s="242"/>
      <c r="D115" s="81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59"/>
    </row>
    <row r="116" spans="1:37" s="11" customFormat="1" ht="36" customHeight="1">
      <c r="A116" s="237"/>
      <c r="B116" s="241" t="s">
        <v>140</v>
      </c>
      <c r="C116" s="242">
        <v>2012</v>
      </c>
      <c r="D116" s="81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59"/>
    </row>
    <row r="117" spans="1:37" s="11" customFormat="1" ht="17.25" customHeight="1">
      <c r="A117" s="237"/>
      <c r="B117" s="241" t="s">
        <v>141</v>
      </c>
      <c r="C117" s="242"/>
      <c r="D117" s="81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59"/>
    </row>
    <row r="118" spans="1:37" s="11" customFormat="1" ht="17.25" customHeight="1">
      <c r="A118" s="237"/>
      <c r="B118" s="241" t="s">
        <v>102</v>
      </c>
      <c r="C118" s="242"/>
      <c r="D118" s="81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59"/>
    </row>
    <row r="119" spans="1:37" s="11" customFormat="1" ht="34.5" customHeight="1">
      <c r="A119" s="251"/>
      <c r="B119" s="241" t="s">
        <v>140</v>
      </c>
      <c r="C119" s="242">
        <v>2013</v>
      </c>
      <c r="D119" s="81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59"/>
    </row>
    <row r="120" spans="1:37" s="11" customFormat="1" ht="17.25" customHeight="1">
      <c r="A120" s="251"/>
      <c r="B120" s="241" t="s">
        <v>141</v>
      </c>
      <c r="C120" s="242"/>
      <c r="D120" s="81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59"/>
    </row>
    <row r="121" spans="1:37" s="11" customFormat="1" ht="17.25" customHeight="1">
      <c r="A121" s="251"/>
      <c r="B121" s="241" t="s">
        <v>102</v>
      </c>
      <c r="C121" s="242"/>
      <c r="D121" s="81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59"/>
    </row>
    <row r="122" spans="1:37" s="11" customFormat="1" ht="20.25" customHeight="1">
      <c r="A122" s="380" t="s">
        <v>817</v>
      </c>
      <c r="B122" s="380"/>
      <c r="C122" s="60">
        <v>2005</v>
      </c>
      <c r="D122" s="77"/>
      <c r="E122" s="73">
        <f t="shared" si="4"/>
        <v>0</v>
      </c>
      <c r="F122" s="63" t="s">
        <v>235</v>
      </c>
      <c r="G122" s="63" t="s">
        <v>235</v>
      </c>
      <c r="H122" s="63" t="s">
        <v>235</v>
      </c>
      <c r="I122" s="63" t="s">
        <v>235</v>
      </c>
      <c r="J122" s="63" t="s">
        <v>235</v>
      </c>
      <c r="K122" s="63" t="s">
        <v>235</v>
      </c>
      <c r="L122" s="63" t="s">
        <v>235</v>
      </c>
      <c r="M122" s="63" t="s">
        <v>235</v>
      </c>
      <c r="N122" s="63" t="s">
        <v>235</v>
      </c>
      <c r="O122" s="63" t="s">
        <v>235</v>
      </c>
      <c r="P122" s="63" t="s">
        <v>235</v>
      </c>
      <c r="Q122" s="63" t="s">
        <v>235</v>
      </c>
      <c r="R122" s="63" t="s">
        <v>235</v>
      </c>
      <c r="S122" s="63" t="s">
        <v>235</v>
      </c>
      <c r="T122" s="63" t="s">
        <v>235</v>
      </c>
      <c r="U122" s="63" t="s">
        <v>235</v>
      </c>
      <c r="V122" s="63" t="s">
        <v>235</v>
      </c>
      <c r="W122" s="63" t="s">
        <v>235</v>
      </c>
      <c r="X122" s="63" t="s">
        <v>235</v>
      </c>
      <c r="Y122" s="63" t="s">
        <v>235</v>
      </c>
      <c r="Z122" s="63" t="s">
        <v>235</v>
      </c>
      <c r="AA122" s="63" t="s">
        <v>235</v>
      </c>
      <c r="AB122" s="63" t="s">
        <v>235</v>
      </c>
      <c r="AC122" s="63" t="s">
        <v>235</v>
      </c>
      <c r="AD122" s="63" t="s">
        <v>235</v>
      </c>
      <c r="AE122" s="63" t="s">
        <v>235</v>
      </c>
      <c r="AF122" s="63" t="s">
        <v>235</v>
      </c>
      <c r="AG122" s="63" t="s">
        <v>235</v>
      </c>
      <c r="AH122" s="63" t="s">
        <v>235</v>
      </c>
      <c r="AI122" s="63" t="s">
        <v>235</v>
      </c>
      <c r="AJ122" s="63"/>
      <c r="AK122" s="59" t="s">
        <v>233</v>
      </c>
    </row>
    <row r="123" spans="1:37" s="11" customFormat="1" ht="15">
      <c r="A123" s="380"/>
      <c r="B123" s="380"/>
      <c r="C123" s="60">
        <v>2006</v>
      </c>
      <c r="D123" s="81"/>
      <c r="E123" s="73">
        <f t="shared" si="4"/>
        <v>0</v>
      </c>
      <c r="F123" s="63" t="s">
        <v>235</v>
      </c>
      <c r="G123" s="63" t="s">
        <v>235</v>
      </c>
      <c r="H123" s="63" t="s">
        <v>235</v>
      </c>
      <c r="I123" s="63" t="s">
        <v>235</v>
      </c>
      <c r="J123" s="63" t="s">
        <v>235</v>
      </c>
      <c r="K123" s="63" t="s">
        <v>235</v>
      </c>
      <c r="L123" s="63" t="s">
        <v>235</v>
      </c>
      <c r="M123" s="63" t="s">
        <v>235</v>
      </c>
      <c r="N123" s="63" t="s">
        <v>235</v>
      </c>
      <c r="O123" s="63" t="s">
        <v>235</v>
      </c>
      <c r="P123" s="63" t="s">
        <v>235</v>
      </c>
      <c r="Q123" s="63" t="s">
        <v>235</v>
      </c>
      <c r="R123" s="63" t="s">
        <v>235</v>
      </c>
      <c r="S123" s="63" t="s">
        <v>235</v>
      </c>
      <c r="T123" s="63" t="s">
        <v>235</v>
      </c>
      <c r="U123" s="63" t="s">
        <v>235</v>
      </c>
      <c r="V123" s="63" t="s">
        <v>235</v>
      </c>
      <c r="W123" s="63" t="s">
        <v>235</v>
      </c>
      <c r="X123" s="63" t="s">
        <v>235</v>
      </c>
      <c r="Y123" s="63" t="s">
        <v>235</v>
      </c>
      <c r="Z123" s="63" t="s">
        <v>235</v>
      </c>
      <c r="AA123" s="63" t="s">
        <v>235</v>
      </c>
      <c r="AB123" s="63" t="s">
        <v>235</v>
      </c>
      <c r="AC123" s="63" t="s">
        <v>235</v>
      </c>
      <c r="AD123" s="63" t="s">
        <v>235</v>
      </c>
      <c r="AE123" s="63" t="s">
        <v>235</v>
      </c>
      <c r="AF123" s="63" t="s">
        <v>235</v>
      </c>
      <c r="AG123" s="63" t="s">
        <v>235</v>
      </c>
      <c r="AH123" s="63" t="s">
        <v>235</v>
      </c>
      <c r="AI123" s="63" t="s">
        <v>235</v>
      </c>
      <c r="AJ123" s="63"/>
      <c r="AK123" s="59" t="s">
        <v>233</v>
      </c>
    </row>
    <row r="124" spans="1:37" s="11" customFormat="1" ht="15">
      <c r="A124" s="380"/>
      <c r="B124" s="380"/>
      <c r="C124" s="60">
        <v>2007</v>
      </c>
      <c r="D124" s="77"/>
      <c r="E124" s="73">
        <f t="shared" si="4"/>
        <v>0</v>
      </c>
      <c r="F124" s="63" t="s">
        <v>235</v>
      </c>
      <c r="G124" s="63" t="s">
        <v>235</v>
      </c>
      <c r="H124" s="63" t="s">
        <v>235</v>
      </c>
      <c r="I124" s="63" t="s">
        <v>235</v>
      </c>
      <c r="J124" s="63" t="s">
        <v>235</v>
      </c>
      <c r="K124" s="63" t="s">
        <v>235</v>
      </c>
      <c r="L124" s="63" t="s">
        <v>235</v>
      </c>
      <c r="M124" s="63" t="s">
        <v>235</v>
      </c>
      <c r="N124" s="63" t="s">
        <v>235</v>
      </c>
      <c r="O124" s="63" t="s">
        <v>235</v>
      </c>
      <c r="P124" s="63" t="s">
        <v>235</v>
      </c>
      <c r="Q124" s="63" t="s">
        <v>235</v>
      </c>
      <c r="R124" s="63" t="s">
        <v>235</v>
      </c>
      <c r="S124" s="63" t="s">
        <v>235</v>
      </c>
      <c r="T124" s="63" t="s">
        <v>235</v>
      </c>
      <c r="U124" s="63" t="s">
        <v>235</v>
      </c>
      <c r="V124" s="63" t="s">
        <v>235</v>
      </c>
      <c r="W124" s="63" t="s">
        <v>235</v>
      </c>
      <c r="X124" s="63" t="s">
        <v>235</v>
      </c>
      <c r="Y124" s="63" t="s">
        <v>235</v>
      </c>
      <c r="Z124" s="63" t="s">
        <v>235</v>
      </c>
      <c r="AA124" s="63" t="s">
        <v>235</v>
      </c>
      <c r="AB124" s="63" t="s">
        <v>235</v>
      </c>
      <c r="AC124" s="63" t="s">
        <v>235</v>
      </c>
      <c r="AD124" s="63" t="s">
        <v>235</v>
      </c>
      <c r="AE124" s="63" t="s">
        <v>235</v>
      </c>
      <c r="AF124" s="63" t="s">
        <v>235</v>
      </c>
      <c r="AG124" s="63" t="s">
        <v>235</v>
      </c>
      <c r="AH124" s="63" t="s">
        <v>235</v>
      </c>
      <c r="AI124" s="63" t="s">
        <v>235</v>
      </c>
      <c r="AJ124" s="63"/>
      <c r="AK124" s="59" t="s">
        <v>233</v>
      </c>
    </row>
    <row r="125" spans="1:37" s="11" customFormat="1" ht="15">
      <c r="A125" s="380"/>
      <c r="B125" s="380"/>
      <c r="C125" s="60">
        <v>2008</v>
      </c>
      <c r="D125" s="81"/>
      <c r="E125" s="73">
        <f t="shared" si="4"/>
        <v>0</v>
      </c>
      <c r="F125" s="63" t="s">
        <v>235</v>
      </c>
      <c r="G125" s="63" t="s">
        <v>235</v>
      </c>
      <c r="H125" s="63" t="s">
        <v>235</v>
      </c>
      <c r="I125" s="63" t="s">
        <v>235</v>
      </c>
      <c r="J125" s="63" t="s">
        <v>235</v>
      </c>
      <c r="K125" s="63" t="s">
        <v>235</v>
      </c>
      <c r="L125" s="63" t="s">
        <v>235</v>
      </c>
      <c r="M125" s="63" t="s">
        <v>235</v>
      </c>
      <c r="N125" s="63" t="s">
        <v>235</v>
      </c>
      <c r="O125" s="63" t="s">
        <v>235</v>
      </c>
      <c r="P125" s="63" t="s">
        <v>235</v>
      </c>
      <c r="Q125" s="63" t="s">
        <v>235</v>
      </c>
      <c r="R125" s="63" t="s">
        <v>235</v>
      </c>
      <c r="S125" s="63" t="s">
        <v>235</v>
      </c>
      <c r="T125" s="63" t="s">
        <v>235</v>
      </c>
      <c r="U125" s="63" t="s">
        <v>235</v>
      </c>
      <c r="V125" s="63" t="s">
        <v>235</v>
      </c>
      <c r="W125" s="63" t="s">
        <v>235</v>
      </c>
      <c r="X125" s="63" t="s">
        <v>235</v>
      </c>
      <c r="Y125" s="63" t="s">
        <v>235</v>
      </c>
      <c r="Z125" s="63" t="s">
        <v>235</v>
      </c>
      <c r="AA125" s="63" t="s">
        <v>235</v>
      </c>
      <c r="AB125" s="63" t="s">
        <v>235</v>
      </c>
      <c r="AC125" s="63" t="s">
        <v>235</v>
      </c>
      <c r="AD125" s="63" t="s">
        <v>235</v>
      </c>
      <c r="AE125" s="63" t="s">
        <v>235</v>
      </c>
      <c r="AF125" s="63" t="s">
        <v>235</v>
      </c>
      <c r="AG125" s="63" t="s">
        <v>235</v>
      </c>
      <c r="AH125" s="63" t="s">
        <v>235</v>
      </c>
      <c r="AI125" s="63" t="s">
        <v>235</v>
      </c>
      <c r="AJ125" s="63"/>
      <c r="AK125" s="59" t="s">
        <v>233</v>
      </c>
    </row>
    <row r="126" spans="1:37" s="11" customFormat="1" ht="15">
      <c r="A126" s="380"/>
      <c r="B126" s="380"/>
      <c r="C126" s="60">
        <v>2009</v>
      </c>
      <c r="D126" s="77"/>
      <c r="E126" s="73">
        <f t="shared" si="4"/>
        <v>0</v>
      </c>
      <c r="F126" s="63" t="s">
        <v>235</v>
      </c>
      <c r="G126" s="63" t="s">
        <v>235</v>
      </c>
      <c r="H126" s="63" t="s">
        <v>235</v>
      </c>
      <c r="I126" s="63" t="s">
        <v>235</v>
      </c>
      <c r="J126" s="63" t="s">
        <v>235</v>
      </c>
      <c r="K126" s="63" t="s">
        <v>235</v>
      </c>
      <c r="L126" s="63" t="s">
        <v>235</v>
      </c>
      <c r="M126" s="63" t="s">
        <v>235</v>
      </c>
      <c r="N126" s="63" t="s">
        <v>235</v>
      </c>
      <c r="O126" s="63" t="s">
        <v>235</v>
      </c>
      <c r="P126" s="63" t="s">
        <v>235</v>
      </c>
      <c r="Q126" s="63" t="s">
        <v>235</v>
      </c>
      <c r="R126" s="63" t="s">
        <v>235</v>
      </c>
      <c r="S126" s="63" t="s">
        <v>235</v>
      </c>
      <c r="T126" s="63" t="s">
        <v>235</v>
      </c>
      <c r="U126" s="63" t="s">
        <v>235</v>
      </c>
      <c r="V126" s="63" t="s">
        <v>235</v>
      </c>
      <c r="W126" s="63" t="s">
        <v>235</v>
      </c>
      <c r="X126" s="63" t="s">
        <v>235</v>
      </c>
      <c r="Y126" s="63" t="s">
        <v>235</v>
      </c>
      <c r="Z126" s="63" t="s">
        <v>235</v>
      </c>
      <c r="AA126" s="63" t="s">
        <v>235</v>
      </c>
      <c r="AB126" s="63" t="s">
        <v>235</v>
      </c>
      <c r="AC126" s="63" t="s">
        <v>235</v>
      </c>
      <c r="AD126" s="63" t="s">
        <v>235</v>
      </c>
      <c r="AE126" s="63" t="s">
        <v>235</v>
      </c>
      <c r="AF126" s="63" t="s">
        <v>235</v>
      </c>
      <c r="AG126" s="63" t="s">
        <v>235</v>
      </c>
      <c r="AH126" s="63" t="s">
        <v>235</v>
      </c>
      <c r="AI126" s="63" t="s">
        <v>235</v>
      </c>
      <c r="AJ126" s="63"/>
      <c r="AK126" s="59" t="s">
        <v>233</v>
      </c>
    </row>
    <row r="127" spans="1:37" s="11" customFormat="1" ht="15">
      <c r="A127" s="380"/>
      <c r="B127" s="380"/>
      <c r="C127" s="242">
        <v>2010</v>
      </c>
      <c r="D127" s="81"/>
      <c r="E127" s="73">
        <f t="shared" si="4"/>
        <v>0</v>
      </c>
      <c r="F127" s="63" t="s">
        <v>235</v>
      </c>
      <c r="G127" s="63" t="s">
        <v>235</v>
      </c>
      <c r="H127" s="63" t="s">
        <v>235</v>
      </c>
      <c r="I127" s="63" t="s">
        <v>235</v>
      </c>
      <c r="J127" s="63" t="s">
        <v>235</v>
      </c>
      <c r="K127" s="63" t="s">
        <v>235</v>
      </c>
      <c r="L127" s="63" t="s">
        <v>235</v>
      </c>
      <c r="M127" s="63" t="s">
        <v>235</v>
      </c>
      <c r="N127" s="63" t="s">
        <v>235</v>
      </c>
      <c r="O127" s="63" t="s">
        <v>235</v>
      </c>
      <c r="P127" s="63" t="s">
        <v>235</v>
      </c>
      <c r="Q127" s="63" t="s">
        <v>235</v>
      </c>
      <c r="R127" s="63" t="s">
        <v>235</v>
      </c>
      <c r="S127" s="63" t="s">
        <v>235</v>
      </c>
      <c r="T127" s="63" t="s">
        <v>235</v>
      </c>
      <c r="U127" s="63" t="s">
        <v>235</v>
      </c>
      <c r="V127" s="63" t="s">
        <v>235</v>
      </c>
      <c r="W127" s="63" t="s">
        <v>235</v>
      </c>
      <c r="X127" s="63" t="s">
        <v>235</v>
      </c>
      <c r="Y127" s="63" t="s">
        <v>235</v>
      </c>
      <c r="Z127" s="63" t="s">
        <v>235</v>
      </c>
      <c r="AA127" s="63" t="s">
        <v>235</v>
      </c>
      <c r="AB127" s="63" t="s">
        <v>235</v>
      </c>
      <c r="AC127" s="63" t="s">
        <v>235</v>
      </c>
      <c r="AD127" s="63" t="s">
        <v>235</v>
      </c>
      <c r="AE127" s="63" t="s">
        <v>235</v>
      </c>
      <c r="AF127" s="63" t="s">
        <v>235</v>
      </c>
      <c r="AG127" s="63" t="s">
        <v>235</v>
      </c>
      <c r="AH127" s="63" t="s">
        <v>235</v>
      </c>
      <c r="AI127" s="63" t="s">
        <v>235</v>
      </c>
      <c r="AJ127" s="63"/>
      <c r="AK127" s="59" t="s">
        <v>233</v>
      </c>
    </row>
    <row r="128" spans="1:37" s="11" customFormat="1" ht="15.75">
      <c r="A128" s="235"/>
      <c r="B128" s="235"/>
      <c r="C128" s="242">
        <v>2011</v>
      </c>
      <c r="D128" s="81"/>
      <c r="E128" s="7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59"/>
    </row>
    <row r="129" spans="1:37" s="11" customFormat="1" ht="15.75">
      <c r="A129" s="235"/>
      <c r="B129" s="235"/>
      <c r="C129" s="242">
        <v>2012</v>
      </c>
      <c r="D129" s="81"/>
      <c r="E129" s="7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59"/>
    </row>
    <row r="130" spans="1:37" s="11" customFormat="1" ht="15.75">
      <c r="A130" s="249"/>
      <c r="B130" s="249"/>
      <c r="C130" s="242">
        <v>2013</v>
      </c>
      <c r="D130" s="81"/>
      <c r="E130" s="7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59"/>
    </row>
    <row r="131" spans="1:37" s="11" customFormat="1" ht="15.75">
      <c r="A131" s="249"/>
      <c r="B131" s="249"/>
      <c r="C131" s="242"/>
      <c r="D131" s="81"/>
      <c r="E131" s="7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59"/>
    </row>
    <row r="132" spans="1:37" s="11" customFormat="1" ht="15.75">
      <c r="A132" s="249"/>
      <c r="B132" s="249"/>
      <c r="C132" s="242"/>
      <c r="D132" s="81"/>
      <c r="E132" s="7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59"/>
    </row>
    <row r="133" spans="1:37" s="11" customFormat="1" ht="30">
      <c r="A133" s="375" t="s">
        <v>818</v>
      </c>
      <c r="B133" s="17" t="s">
        <v>143</v>
      </c>
      <c r="C133" s="376">
        <v>2005</v>
      </c>
      <c r="D133" s="77"/>
      <c r="E133" s="73">
        <f t="shared" si="4"/>
        <v>0</v>
      </c>
      <c r="F133" s="63" t="s">
        <v>235</v>
      </c>
      <c r="G133" s="63" t="s">
        <v>235</v>
      </c>
      <c r="H133" s="63" t="s">
        <v>235</v>
      </c>
      <c r="I133" s="63" t="s">
        <v>235</v>
      </c>
      <c r="J133" s="63" t="s">
        <v>235</v>
      </c>
      <c r="K133" s="63" t="s">
        <v>235</v>
      </c>
      <c r="L133" s="63" t="s">
        <v>235</v>
      </c>
      <c r="M133" s="63" t="s">
        <v>235</v>
      </c>
      <c r="N133" s="63" t="s">
        <v>235</v>
      </c>
      <c r="O133" s="63" t="s">
        <v>235</v>
      </c>
      <c r="P133" s="63" t="s">
        <v>235</v>
      </c>
      <c r="Q133" s="63" t="s">
        <v>235</v>
      </c>
      <c r="R133" s="63" t="s">
        <v>235</v>
      </c>
      <c r="S133" s="63" t="s">
        <v>235</v>
      </c>
      <c r="T133" s="63" t="s">
        <v>235</v>
      </c>
      <c r="U133" s="63" t="s">
        <v>235</v>
      </c>
      <c r="V133" s="63" t="s">
        <v>235</v>
      </c>
      <c r="W133" s="63" t="s">
        <v>235</v>
      </c>
      <c r="X133" s="63" t="s">
        <v>235</v>
      </c>
      <c r="Y133" s="63" t="s">
        <v>235</v>
      </c>
      <c r="Z133" s="63" t="s">
        <v>235</v>
      </c>
      <c r="AA133" s="63" t="s">
        <v>235</v>
      </c>
      <c r="AB133" s="63" t="s">
        <v>235</v>
      </c>
      <c r="AC133" s="63" t="s">
        <v>235</v>
      </c>
      <c r="AD133" s="63" t="s">
        <v>235</v>
      </c>
      <c r="AE133" s="63" t="s">
        <v>235</v>
      </c>
      <c r="AF133" s="63" t="s">
        <v>235</v>
      </c>
      <c r="AG133" s="63" t="s">
        <v>235</v>
      </c>
      <c r="AH133" s="63" t="s">
        <v>235</v>
      </c>
      <c r="AI133" s="63" t="s">
        <v>235</v>
      </c>
      <c r="AJ133" s="63"/>
      <c r="AK133" s="59" t="s">
        <v>233</v>
      </c>
    </row>
    <row r="134" spans="1:37" s="11" customFormat="1" ht="15">
      <c r="A134" s="375"/>
      <c r="B134" s="17" t="s">
        <v>142</v>
      </c>
      <c r="C134" s="376"/>
      <c r="D134" s="77"/>
      <c r="E134" s="73">
        <f t="shared" si="4"/>
        <v>0</v>
      </c>
      <c r="F134" s="63" t="s">
        <v>235</v>
      </c>
      <c r="G134" s="63" t="s">
        <v>235</v>
      </c>
      <c r="H134" s="63" t="s">
        <v>235</v>
      </c>
      <c r="I134" s="63" t="s">
        <v>235</v>
      </c>
      <c r="J134" s="63" t="s">
        <v>235</v>
      </c>
      <c r="K134" s="63" t="s">
        <v>235</v>
      </c>
      <c r="L134" s="63" t="s">
        <v>235</v>
      </c>
      <c r="M134" s="63" t="s">
        <v>235</v>
      </c>
      <c r="N134" s="63" t="s">
        <v>235</v>
      </c>
      <c r="O134" s="63" t="s">
        <v>235</v>
      </c>
      <c r="P134" s="63" t="s">
        <v>235</v>
      </c>
      <c r="Q134" s="63" t="s">
        <v>235</v>
      </c>
      <c r="R134" s="63" t="s">
        <v>235</v>
      </c>
      <c r="S134" s="63" t="s">
        <v>235</v>
      </c>
      <c r="T134" s="63" t="s">
        <v>235</v>
      </c>
      <c r="U134" s="63" t="s">
        <v>235</v>
      </c>
      <c r="V134" s="63" t="s">
        <v>235</v>
      </c>
      <c r="W134" s="63" t="s">
        <v>235</v>
      </c>
      <c r="X134" s="63" t="s">
        <v>235</v>
      </c>
      <c r="Y134" s="63" t="s">
        <v>235</v>
      </c>
      <c r="Z134" s="63" t="s">
        <v>235</v>
      </c>
      <c r="AA134" s="63" t="s">
        <v>235</v>
      </c>
      <c r="AB134" s="63" t="s">
        <v>235</v>
      </c>
      <c r="AC134" s="63" t="s">
        <v>235</v>
      </c>
      <c r="AD134" s="63" t="s">
        <v>235</v>
      </c>
      <c r="AE134" s="63" t="s">
        <v>235</v>
      </c>
      <c r="AF134" s="63" t="s">
        <v>235</v>
      </c>
      <c r="AG134" s="63" t="s">
        <v>235</v>
      </c>
      <c r="AH134" s="63" t="s">
        <v>235</v>
      </c>
      <c r="AI134" s="63" t="s">
        <v>235</v>
      </c>
      <c r="AJ134" s="63"/>
      <c r="AK134" s="59" t="s">
        <v>233</v>
      </c>
    </row>
    <row r="135" spans="1:37" s="11" customFormat="1" ht="15">
      <c r="A135" s="375"/>
      <c r="B135" s="17" t="s">
        <v>102</v>
      </c>
      <c r="C135" s="376"/>
      <c r="D135" s="77"/>
      <c r="E135" s="73">
        <f t="shared" si="4"/>
        <v>0</v>
      </c>
      <c r="F135" s="63" t="s">
        <v>235</v>
      </c>
      <c r="G135" s="63" t="s">
        <v>235</v>
      </c>
      <c r="H135" s="63" t="s">
        <v>235</v>
      </c>
      <c r="I135" s="63" t="s">
        <v>235</v>
      </c>
      <c r="J135" s="63" t="s">
        <v>235</v>
      </c>
      <c r="K135" s="63" t="s">
        <v>235</v>
      </c>
      <c r="L135" s="63" t="s">
        <v>235</v>
      </c>
      <c r="M135" s="63" t="s">
        <v>235</v>
      </c>
      <c r="N135" s="63" t="s">
        <v>235</v>
      </c>
      <c r="O135" s="63" t="s">
        <v>235</v>
      </c>
      <c r="P135" s="63" t="s">
        <v>235</v>
      </c>
      <c r="Q135" s="63" t="s">
        <v>235</v>
      </c>
      <c r="R135" s="63" t="s">
        <v>235</v>
      </c>
      <c r="S135" s="63" t="s">
        <v>235</v>
      </c>
      <c r="T135" s="63" t="s">
        <v>235</v>
      </c>
      <c r="U135" s="63" t="s">
        <v>235</v>
      </c>
      <c r="V135" s="63" t="s">
        <v>235</v>
      </c>
      <c r="W135" s="63" t="s">
        <v>235</v>
      </c>
      <c r="X135" s="63" t="s">
        <v>235</v>
      </c>
      <c r="Y135" s="63" t="s">
        <v>235</v>
      </c>
      <c r="Z135" s="63" t="s">
        <v>235</v>
      </c>
      <c r="AA135" s="63" t="s">
        <v>235</v>
      </c>
      <c r="AB135" s="63" t="s">
        <v>235</v>
      </c>
      <c r="AC135" s="63" t="s">
        <v>235</v>
      </c>
      <c r="AD135" s="63" t="s">
        <v>235</v>
      </c>
      <c r="AE135" s="63" t="s">
        <v>235</v>
      </c>
      <c r="AF135" s="63" t="s">
        <v>235</v>
      </c>
      <c r="AG135" s="63" t="s">
        <v>235</v>
      </c>
      <c r="AH135" s="63" t="s">
        <v>235</v>
      </c>
      <c r="AI135" s="63" t="s">
        <v>235</v>
      </c>
      <c r="AJ135" s="63"/>
      <c r="AK135" s="59" t="s">
        <v>233</v>
      </c>
    </row>
    <row r="136" spans="1:37" s="11" customFormat="1" ht="30">
      <c r="A136" s="375"/>
      <c r="B136" s="12" t="s">
        <v>143</v>
      </c>
      <c r="C136" s="377">
        <v>2006</v>
      </c>
      <c r="D136" s="81"/>
      <c r="E136" s="73">
        <f t="shared" si="4"/>
        <v>0</v>
      </c>
      <c r="F136" s="63" t="s">
        <v>235</v>
      </c>
      <c r="G136" s="63" t="s">
        <v>235</v>
      </c>
      <c r="H136" s="63" t="s">
        <v>235</v>
      </c>
      <c r="I136" s="63" t="s">
        <v>235</v>
      </c>
      <c r="J136" s="63" t="s">
        <v>235</v>
      </c>
      <c r="K136" s="63" t="s">
        <v>235</v>
      </c>
      <c r="L136" s="63" t="s">
        <v>235</v>
      </c>
      <c r="M136" s="63" t="s">
        <v>235</v>
      </c>
      <c r="N136" s="63" t="s">
        <v>235</v>
      </c>
      <c r="O136" s="63" t="s">
        <v>235</v>
      </c>
      <c r="P136" s="63" t="s">
        <v>235</v>
      </c>
      <c r="Q136" s="63" t="s">
        <v>235</v>
      </c>
      <c r="R136" s="63" t="s">
        <v>235</v>
      </c>
      <c r="S136" s="63" t="s">
        <v>235</v>
      </c>
      <c r="T136" s="63" t="s">
        <v>235</v>
      </c>
      <c r="U136" s="63" t="s">
        <v>235</v>
      </c>
      <c r="V136" s="63" t="s">
        <v>235</v>
      </c>
      <c r="W136" s="63" t="s">
        <v>235</v>
      </c>
      <c r="X136" s="63" t="s">
        <v>235</v>
      </c>
      <c r="Y136" s="63" t="s">
        <v>235</v>
      </c>
      <c r="Z136" s="63" t="s">
        <v>235</v>
      </c>
      <c r="AA136" s="63" t="s">
        <v>235</v>
      </c>
      <c r="AB136" s="63" t="s">
        <v>235</v>
      </c>
      <c r="AC136" s="63" t="s">
        <v>235</v>
      </c>
      <c r="AD136" s="63" t="s">
        <v>235</v>
      </c>
      <c r="AE136" s="63" t="s">
        <v>235</v>
      </c>
      <c r="AF136" s="63" t="s">
        <v>235</v>
      </c>
      <c r="AG136" s="63" t="s">
        <v>235</v>
      </c>
      <c r="AH136" s="63" t="s">
        <v>235</v>
      </c>
      <c r="AI136" s="63" t="s">
        <v>235</v>
      </c>
      <c r="AJ136" s="63"/>
      <c r="AK136" s="59" t="s">
        <v>233</v>
      </c>
    </row>
    <row r="137" spans="1:37" s="11" customFormat="1" ht="15">
      <c r="A137" s="375"/>
      <c r="B137" s="12" t="s">
        <v>142</v>
      </c>
      <c r="C137" s="377"/>
      <c r="D137" s="77"/>
      <c r="E137" s="73">
        <f t="shared" si="4"/>
        <v>0</v>
      </c>
      <c r="F137" s="63" t="s">
        <v>235</v>
      </c>
      <c r="G137" s="63" t="s">
        <v>235</v>
      </c>
      <c r="H137" s="63" t="s">
        <v>235</v>
      </c>
      <c r="I137" s="63" t="s">
        <v>235</v>
      </c>
      <c r="J137" s="63" t="s">
        <v>235</v>
      </c>
      <c r="K137" s="63" t="s">
        <v>235</v>
      </c>
      <c r="L137" s="63" t="s">
        <v>235</v>
      </c>
      <c r="M137" s="63" t="s">
        <v>235</v>
      </c>
      <c r="N137" s="63" t="s">
        <v>235</v>
      </c>
      <c r="O137" s="63" t="s">
        <v>235</v>
      </c>
      <c r="P137" s="63" t="s">
        <v>235</v>
      </c>
      <c r="Q137" s="63" t="s">
        <v>235</v>
      </c>
      <c r="R137" s="63" t="s">
        <v>235</v>
      </c>
      <c r="S137" s="63" t="s">
        <v>235</v>
      </c>
      <c r="T137" s="63" t="s">
        <v>235</v>
      </c>
      <c r="U137" s="63" t="s">
        <v>235</v>
      </c>
      <c r="V137" s="63" t="s">
        <v>235</v>
      </c>
      <c r="W137" s="63" t="s">
        <v>235</v>
      </c>
      <c r="X137" s="63" t="s">
        <v>235</v>
      </c>
      <c r="Y137" s="63" t="s">
        <v>235</v>
      </c>
      <c r="Z137" s="63" t="s">
        <v>235</v>
      </c>
      <c r="AA137" s="63" t="s">
        <v>235</v>
      </c>
      <c r="AB137" s="63" t="s">
        <v>235</v>
      </c>
      <c r="AC137" s="63" t="s">
        <v>235</v>
      </c>
      <c r="AD137" s="63" t="s">
        <v>235</v>
      </c>
      <c r="AE137" s="63" t="s">
        <v>235</v>
      </c>
      <c r="AF137" s="63" t="s">
        <v>235</v>
      </c>
      <c r="AG137" s="63" t="s">
        <v>235</v>
      </c>
      <c r="AH137" s="63" t="s">
        <v>235</v>
      </c>
      <c r="AI137" s="63" t="s">
        <v>235</v>
      </c>
      <c r="AJ137" s="63"/>
      <c r="AK137" s="59" t="s">
        <v>233</v>
      </c>
    </row>
    <row r="138" spans="1:37" s="11" customFormat="1" ht="15">
      <c r="A138" s="375"/>
      <c r="B138" s="12" t="s">
        <v>102</v>
      </c>
      <c r="C138" s="377"/>
      <c r="D138" s="81"/>
      <c r="E138" s="73">
        <f t="shared" si="4"/>
        <v>0</v>
      </c>
      <c r="F138" s="63" t="s">
        <v>235</v>
      </c>
      <c r="G138" s="63" t="s">
        <v>235</v>
      </c>
      <c r="H138" s="63" t="s">
        <v>235</v>
      </c>
      <c r="I138" s="63" t="s">
        <v>235</v>
      </c>
      <c r="J138" s="63" t="s">
        <v>235</v>
      </c>
      <c r="K138" s="63" t="s">
        <v>235</v>
      </c>
      <c r="L138" s="63" t="s">
        <v>235</v>
      </c>
      <c r="M138" s="63" t="s">
        <v>235</v>
      </c>
      <c r="N138" s="63" t="s">
        <v>235</v>
      </c>
      <c r="O138" s="63" t="s">
        <v>235</v>
      </c>
      <c r="P138" s="63" t="s">
        <v>235</v>
      </c>
      <c r="Q138" s="63" t="s">
        <v>235</v>
      </c>
      <c r="R138" s="63" t="s">
        <v>235</v>
      </c>
      <c r="S138" s="63" t="s">
        <v>235</v>
      </c>
      <c r="T138" s="63" t="s">
        <v>235</v>
      </c>
      <c r="U138" s="63" t="s">
        <v>235</v>
      </c>
      <c r="V138" s="63" t="s">
        <v>235</v>
      </c>
      <c r="W138" s="63" t="s">
        <v>235</v>
      </c>
      <c r="X138" s="63" t="s">
        <v>235</v>
      </c>
      <c r="Y138" s="63" t="s">
        <v>235</v>
      </c>
      <c r="Z138" s="63" t="s">
        <v>235</v>
      </c>
      <c r="AA138" s="63" t="s">
        <v>235</v>
      </c>
      <c r="AB138" s="63" t="s">
        <v>235</v>
      </c>
      <c r="AC138" s="63" t="s">
        <v>235</v>
      </c>
      <c r="AD138" s="63" t="s">
        <v>235</v>
      </c>
      <c r="AE138" s="63" t="s">
        <v>235</v>
      </c>
      <c r="AF138" s="63" t="s">
        <v>235</v>
      </c>
      <c r="AG138" s="63" t="s">
        <v>235</v>
      </c>
      <c r="AH138" s="63" t="s">
        <v>235</v>
      </c>
      <c r="AI138" s="63" t="s">
        <v>235</v>
      </c>
      <c r="AJ138" s="63"/>
      <c r="AK138" s="59" t="s">
        <v>233</v>
      </c>
    </row>
    <row r="139" spans="1:37" s="11" customFormat="1" ht="30">
      <c r="A139" s="375"/>
      <c r="B139" s="17" t="s">
        <v>143</v>
      </c>
      <c r="C139" s="376">
        <v>2007</v>
      </c>
      <c r="D139" s="75"/>
      <c r="E139" s="73">
        <f t="shared" si="4"/>
        <v>0</v>
      </c>
      <c r="F139" s="63" t="s">
        <v>235</v>
      </c>
      <c r="G139" s="63" t="s">
        <v>235</v>
      </c>
      <c r="H139" s="63" t="s">
        <v>235</v>
      </c>
      <c r="I139" s="63" t="s">
        <v>235</v>
      </c>
      <c r="J139" s="63" t="s">
        <v>235</v>
      </c>
      <c r="K139" s="63" t="s">
        <v>235</v>
      </c>
      <c r="L139" s="63" t="s">
        <v>235</v>
      </c>
      <c r="M139" s="63" t="s">
        <v>235</v>
      </c>
      <c r="N139" s="63" t="s">
        <v>235</v>
      </c>
      <c r="O139" s="63" t="s">
        <v>235</v>
      </c>
      <c r="P139" s="63" t="s">
        <v>235</v>
      </c>
      <c r="Q139" s="63" t="s">
        <v>235</v>
      </c>
      <c r="R139" s="63" t="s">
        <v>235</v>
      </c>
      <c r="S139" s="63" t="s">
        <v>235</v>
      </c>
      <c r="T139" s="63" t="s">
        <v>235</v>
      </c>
      <c r="U139" s="63" t="s">
        <v>235</v>
      </c>
      <c r="V139" s="63" t="s">
        <v>235</v>
      </c>
      <c r="W139" s="63" t="s">
        <v>235</v>
      </c>
      <c r="X139" s="63" t="s">
        <v>235</v>
      </c>
      <c r="Y139" s="63" t="s">
        <v>235</v>
      </c>
      <c r="Z139" s="63" t="s">
        <v>235</v>
      </c>
      <c r="AA139" s="63" t="s">
        <v>235</v>
      </c>
      <c r="AB139" s="63" t="s">
        <v>235</v>
      </c>
      <c r="AC139" s="63" t="s">
        <v>235</v>
      </c>
      <c r="AD139" s="63" t="s">
        <v>235</v>
      </c>
      <c r="AE139" s="63" t="s">
        <v>235</v>
      </c>
      <c r="AF139" s="63" t="s">
        <v>235</v>
      </c>
      <c r="AG139" s="63" t="s">
        <v>235</v>
      </c>
      <c r="AH139" s="63" t="s">
        <v>235</v>
      </c>
      <c r="AI139" s="63" t="s">
        <v>235</v>
      </c>
      <c r="AJ139" s="63"/>
      <c r="AK139" s="59" t="s">
        <v>233</v>
      </c>
    </row>
    <row r="140" spans="1:37" s="11" customFormat="1" ht="15">
      <c r="A140" s="375"/>
      <c r="B140" s="17" t="s">
        <v>142</v>
      </c>
      <c r="C140" s="376"/>
      <c r="D140" s="76"/>
      <c r="E140" s="73">
        <f t="shared" si="4"/>
        <v>0</v>
      </c>
      <c r="F140" s="63" t="s">
        <v>235</v>
      </c>
      <c r="G140" s="63" t="s">
        <v>235</v>
      </c>
      <c r="H140" s="63" t="s">
        <v>235</v>
      </c>
      <c r="I140" s="63" t="s">
        <v>235</v>
      </c>
      <c r="J140" s="63" t="s">
        <v>235</v>
      </c>
      <c r="K140" s="63" t="s">
        <v>235</v>
      </c>
      <c r="L140" s="63" t="s">
        <v>235</v>
      </c>
      <c r="M140" s="79"/>
      <c r="N140" s="79"/>
      <c r="O140" s="79"/>
      <c r="P140" s="79"/>
      <c r="Q140" s="7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 t="s">
        <v>233</v>
      </c>
    </row>
    <row r="141" spans="1:37" s="11" customFormat="1" ht="15">
      <c r="A141" s="375"/>
      <c r="B141" s="17" t="s">
        <v>102</v>
      </c>
      <c r="C141" s="376"/>
      <c r="D141" s="77"/>
      <c r="E141" s="73">
        <f t="shared" si="4"/>
        <v>0</v>
      </c>
      <c r="F141" s="63" t="s">
        <v>235</v>
      </c>
      <c r="G141" s="63" t="s">
        <v>235</v>
      </c>
      <c r="H141" s="63" t="s">
        <v>235</v>
      </c>
      <c r="I141" s="63" t="s">
        <v>235</v>
      </c>
      <c r="J141" s="63" t="s">
        <v>235</v>
      </c>
      <c r="K141" s="63" t="s">
        <v>235</v>
      </c>
      <c r="L141" s="63" t="s">
        <v>235</v>
      </c>
      <c r="M141" s="79"/>
      <c r="N141" s="79"/>
      <c r="O141" s="79"/>
      <c r="P141" s="79"/>
      <c r="Q141" s="7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 t="s">
        <v>233</v>
      </c>
    </row>
    <row r="142" spans="1:37" s="11" customFormat="1" ht="30">
      <c r="A142" s="375"/>
      <c r="B142" s="12" t="s">
        <v>143</v>
      </c>
      <c r="C142" s="377">
        <v>2008</v>
      </c>
      <c r="D142" s="94"/>
      <c r="E142" s="84">
        <f t="shared" si="4"/>
        <v>7968</v>
      </c>
      <c r="F142" s="84" t="s">
        <v>235</v>
      </c>
      <c r="G142" s="87">
        <v>393</v>
      </c>
      <c r="H142" s="87">
        <v>251</v>
      </c>
      <c r="I142" s="87">
        <v>381</v>
      </c>
      <c r="J142" s="87">
        <v>455</v>
      </c>
      <c r="K142" s="87">
        <v>92</v>
      </c>
      <c r="L142" s="87">
        <v>169</v>
      </c>
      <c r="M142" s="69">
        <v>15</v>
      </c>
      <c r="N142" s="69">
        <v>85</v>
      </c>
      <c r="O142" s="69">
        <v>212</v>
      </c>
      <c r="P142" s="79"/>
      <c r="Q142" s="69">
        <v>66</v>
      </c>
      <c r="R142" s="69">
        <v>18</v>
      </c>
      <c r="S142" s="69">
        <v>557</v>
      </c>
      <c r="T142" s="69">
        <v>277</v>
      </c>
      <c r="U142" s="69">
        <v>280</v>
      </c>
      <c r="V142" s="69">
        <v>107</v>
      </c>
      <c r="W142" s="69">
        <v>365</v>
      </c>
      <c r="X142" s="69">
        <v>552</v>
      </c>
      <c r="Y142" s="69">
        <v>54</v>
      </c>
      <c r="Z142" s="59">
        <v>446</v>
      </c>
      <c r="AA142" s="69">
        <v>1377</v>
      </c>
      <c r="AB142" s="69">
        <v>150</v>
      </c>
      <c r="AC142" s="69">
        <v>345</v>
      </c>
      <c r="AD142" s="69">
        <v>146</v>
      </c>
      <c r="AE142" s="59"/>
      <c r="AF142" s="69">
        <v>128</v>
      </c>
      <c r="AG142" s="69">
        <v>652</v>
      </c>
      <c r="AH142" s="59"/>
      <c r="AI142" s="69">
        <v>395</v>
      </c>
      <c r="AJ142" s="69"/>
      <c r="AK142" s="59" t="s">
        <v>233</v>
      </c>
    </row>
    <row r="143" spans="1:37" s="11" customFormat="1" ht="15">
      <c r="A143" s="375"/>
      <c r="B143" s="12" t="s">
        <v>142</v>
      </c>
      <c r="C143" s="377"/>
      <c r="D143" s="94"/>
      <c r="E143" s="84">
        <f t="shared" si="4"/>
        <v>128533</v>
      </c>
      <c r="F143" s="84" t="s">
        <v>235</v>
      </c>
      <c r="G143" s="87">
        <v>5612</v>
      </c>
      <c r="H143" s="87">
        <v>2488</v>
      </c>
      <c r="I143" s="87">
        <v>2824</v>
      </c>
      <c r="J143" s="87">
        <v>8207</v>
      </c>
      <c r="K143" s="87">
        <v>2035</v>
      </c>
      <c r="L143" s="87">
        <v>4648</v>
      </c>
      <c r="M143" s="69">
        <v>5760</v>
      </c>
      <c r="N143" s="69">
        <v>1754</v>
      </c>
      <c r="O143" s="69">
        <v>2027</v>
      </c>
      <c r="P143" s="79"/>
      <c r="Q143" s="69">
        <v>2241</v>
      </c>
      <c r="R143" s="69">
        <v>1770</v>
      </c>
      <c r="S143" s="69">
        <v>8348</v>
      </c>
      <c r="T143" s="69">
        <v>4949</v>
      </c>
      <c r="U143" s="69">
        <v>7347</v>
      </c>
      <c r="V143" s="69">
        <v>4017</v>
      </c>
      <c r="W143" s="69">
        <v>3148</v>
      </c>
      <c r="X143" s="69">
        <v>5174</v>
      </c>
      <c r="Y143" s="69">
        <v>1650</v>
      </c>
      <c r="Z143" s="59">
        <v>10826</v>
      </c>
      <c r="AA143" s="69">
        <v>9556</v>
      </c>
      <c r="AB143" s="69">
        <v>4340</v>
      </c>
      <c r="AC143" s="69">
        <v>4447</v>
      </c>
      <c r="AD143" s="69">
        <v>3310</v>
      </c>
      <c r="AE143" s="59"/>
      <c r="AF143" s="69">
        <v>4432</v>
      </c>
      <c r="AG143" s="69">
        <v>12032</v>
      </c>
      <c r="AH143" s="59"/>
      <c r="AI143" s="69">
        <v>5591</v>
      </c>
      <c r="AJ143" s="69"/>
      <c r="AK143" s="59" t="s">
        <v>233</v>
      </c>
    </row>
    <row r="144" spans="1:37" s="11" customFormat="1" ht="15">
      <c r="A144" s="375"/>
      <c r="B144" s="12" t="s">
        <v>102</v>
      </c>
      <c r="C144" s="377"/>
      <c r="D144" s="77"/>
      <c r="E144" s="63">
        <f>E142*100/E143/100</f>
        <v>0.06199186201209028</v>
      </c>
      <c r="F144" s="63" t="s">
        <v>235</v>
      </c>
      <c r="G144" s="63">
        <f>G142*100/G143/100</f>
        <v>0.07002851033499644</v>
      </c>
      <c r="H144" s="63">
        <f>H142*100/H143/100</f>
        <v>0.10088424437299036</v>
      </c>
      <c r="I144" s="63">
        <f aca="true" t="shared" si="19" ref="I144:AI144">I142*100/I143/100</f>
        <v>0.13491501416430596</v>
      </c>
      <c r="J144" s="63">
        <f t="shared" si="19"/>
        <v>0.05544047764103814</v>
      </c>
      <c r="K144" s="63">
        <f t="shared" si="19"/>
        <v>0.04520884520884521</v>
      </c>
      <c r="L144" s="63">
        <f t="shared" si="19"/>
        <v>0.03635972461273666</v>
      </c>
      <c r="M144" s="63">
        <f t="shared" si="19"/>
        <v>0.002604166666666667</v>
      </c>
      <c r="N144" s="63">
        <f t="shared" si="19"/>
        <v>0.04846066134549601</v>
      </c>
      <c r="O144" s="63">
        <f t="shared" si="19"/>
        <v>0.10458806117414898</v>
      </c>
      <c r="P144" s="63" t="e">
        <f t="shared" si="19"/>
        <v>#DIV/0!</v>
      </c>
      <c r="Q144" s="63">
        <f t="shared" si="19"/>
        <v>0.029451137884872827</v>
      </c>
      <c r="R144" s="63">
        <f t="shared" si="19"/>
        <v>0.010169491525423728</v>
      </c>
      <c r="S144" s="63">
        <f t="shared" si="19"/>
        <v>0.0667225682798275</v>
      </c>
      <c r="T144" s="63">
        <f t="shared" si="19"/>
        <v>0.05597090321277026</v>
      </c>
      <c r="U144" s="63">
        <f t="shared" si="19"/>
        <v>0.0381107935211651</v>
      </c>
      <c r="V144" s="63">
        <f t="shared" si="19"/>
        <v>0.026636793627084886</v>
      </c>
      <c r="W144" s="63">
        <f t="shared" si="19"/>
        <v>0.11594663278271918</v>
      </c>
      <c r="X144" s="63">
        <f t="shared" si="19"/>
        <v>0.10668728256667956</v>
      </c>
      <c r="Y144" s="63">
        <f t="shared" si="19"/>
        <v>0.03272727272727273</v>
      </c>
      <c r="Z144" s="63">
        <f t="shared" si="19"/>
        <v>0.04119711804914096</v>
      </c>
      <c r="AA144" s="63">
        <f t="shared" si="19"/>
        <v>0.1440979489326078</v>
      </c>
      <c r="AB144" s="63">
        <f t="shared" si="19"/>
        <v>0.034562211981566816</v>
      </c>
      <c r="AC144" s="63">
        <f t="shared" si="19"/>
        <v>0.07758039127501687</v>
      </c>
      <c r="AD144" s="63">
        <f t="shared" si="19"/>
        <v>0.044108761329305135</v>
      </c>
      <c r="AE144" s="63" t="e">
        <f t="shared" si="19"/>
        <v>#DIV/0!</v>
      </c>
      <c r="AF144" s="63">
        <f t="shared" si="19"/>
        <v>0.02888086642599278</v>
      </c>
      <c r="AG144" s="63">
        <f t="shared" si="19"/>
        <v>0.05418882978723404</v>
      </c>
      <c r="AH144" s="63" t="e">
        <f t="shared" si="19"/>
        <v>#DIV/0!</v>
      </c>
      <c r="AI144" s="63">
        <f t="shared" si="19"/>
        <v>0.07064925773564658</v>
      </c>
      <c r="AJ144" s="63"/>
      <c r="AK144" s="59" t="s">
        <v>233</v>
      </c>
    </row>
    <row r="145" spans="1:37" s="11" customFormat="1" ht="30">
      <c r="A145" s="375"/>
      <c r="B145" s="17" t="s">
        <v>143</v>
      </c>
      <c r="C145" s="376">
        <v>2009</v>
      </c>
      <c r="D145" s="77"/>
      <c r="E145" s="84">
        <f t="shared" si="4"/>
        <v>2804</v>
      </c>
      <c r="F145" s="84" t="s">
        <v>235</v>
      </c>
      <c r="G145" s="73">
        <v>113</v>
      </c>
      <c r="H145" s="73">
        <v>6</v>
      </c>
      <c r="I145" s="87">
        <v>31</v>
      </c>
      <c r="J145" s="87">
        <v>25</v>
      </c>
      <c r="K145" s="87">
        <v>18</v>
      </c>
      <c r="L145" s="87">
        <v>47</v>
      </c>
      <c r="M145" s="87">
        <v>38</v>
      </c>
      <c r="N145" s="87">
        <v>138</v>
      </c>
      <c r="O145" s="87">
        <v>12</v>
      </c>
      <c r="P145" s="84">
        <v>37</v>
      </c>
      <c r="Q145" s="87">
        <v>22</v>
      </c>
      <c r="R145" s="87">
        <v>3</v>
      </c>
      <c r="S145" s="87">
        <v>73</v>
      </c>
      <c r="T145" s="87">
        <v>108</v>
      </c>
      <c r="U145" s="87">
        <v>61</v>
      </c>
      <c r="V145" s="87">
        <v>118</v>
      </c>
      <c r="W145" s="87">
        <v>75</v>
      </c>
      <c r="X145" s="87">
        <v>135</v>
      </c>
      <c r="Y145" s="87">
        <v>4</v>
      </c>
      <c r="Z145" s="87">
        <v>527</v>
      </c>
      <c r="AA145" s="87">
        <v>266</v>
      </c>
      <c r="AB145" s="87">
        <v>49</v>
      </c>
      <c r="AC145" s="87">
        <v>80</v>
      </c>
      <c r="AD145" s="87">
        <v>242</v>
      </c>
      <c r="AE145" s="87">
        <v>1</v>
      </c>
      <c r="AF145" s="87">
        <v>7</v>
      </c>
      <c r="AG145" s="87">
        <v>252</v>
      </c>
      <c r="AH145" s="87">
        <v>220</v>
      </c>
      <c r="AI145" s="87">
        <v>96</v>
      </c>
      <c r="AJ145" s="87"/>
      <c r="AK145" s="59" t="s">
        <v>233</v>
      </c>
    </row>
    <row r="146" spans="1:37" s="11" customFormat="1" ht="15">
      <c r="A146" s="375"/>
      <c r="B146" s="17" t="s">
        <v>142</v>
      </c>
      <c r="C146" s="376"/>
      <c r="D146" s="77"/>
      <c r="E146" s="73">
        <f t="shared" si="4"/>
        <v>151344</v>
      </c>
      <c r="F146" s="63" t="s">
        <v>235</v>
      </c>
      <c r="G146" s="69">
        <v>7036</v>
      </c>
      <c r="H146" s="69">
        <v>2867</v>
      </c>
      <c r="I146" s="69">
        <v>2936</v>
      </c>
      <c r="J146" s="69">
        <v>8975</v>
      </c>
      <c r="K146" s="69">
        <v>1521</v>
      </c>
      <c r="L146" s="69">
        <v>4858</v>
      </c>
      <c r="M146" s="69">
        <v>6971</v>
      </c>
      <c r="N146" s="69">
        <v>1991</v>
      </c>
      <c r="O146" s="69">
        <v>1894</v>
      </c>
      <c r="P146" s="59">
        <v>11350</v>
      </c>
      <c r="Q146" s="69">
        <v>2490</v>
      </c>
      <c r="R146" s="69">
        <v>1671</v>
      </c>
      <c r="S146" s="69">
        <v>10523</v>
      </c>
      <c r="T146" s="69">
        <v>3956</v>
      </c>
      <c r="U146" s="69">
        <v>7871</v>
      </c>
      <c r="V146" s="69">
        <v>4061</v>
      </c>
      <c r="W146" s="69">
        <v>3692</v>
      </c>
      <c r="X146" s="69">
        <v>5813</v>
      </c>
      <c r="Y146" s="69">
        <v>1791</v>
      </c>
      <c r="Z146" s="59">
        <v>11380</v>
      </c>
      <c r="AA146" s="69">
        <v>5287</v>
      </c>
      <c r="AB146" s="69">
        <v>3693</v>
      </c>
      <c r="AC146" s="69">
        <v>4263</v>
      </c>
      <c r="AD146" s="69">
        <v>3502</v>
      </c>
      <c r="AE146" s="69">
        <v>1681</v>
      </c>
      <c r="AF146" s="69">
        <v>4453</v>
      </c>
      <c r="AG146" s="69">
        <v>14222</v>
      </c>
      <c r="AH146" s="69">
        <v>5411</v>
      </c>
      <c r="AI146" s="69">
        <v>5185</v>
      </c>
      <c r="AJ146" s="69"/>
      <c r="AK146" s="59" t="s">
        <v>233</v>
      </c>
    </row>
    <row r="147" spans="1:37" s="11" customFormat="1" ht="15">
      <c r="A147" s="375"/>
      <c r="B147" s="17" t="s">
        <v>102</v>
      </c>
      <c r="C147" s="376"/>
      <c r="D147" s="77"/>
      <c r="E147" s="63">
        <f>E145*100/E146/100</f>
        <v>0.01852732847023998</v>
      </c>
      <c r="F147" s="63" t="s">
        <v>235</v>
      </c>
      <c r="G147" s="63">
        <f aca="true" t="shared" si="20" ref="G147:AI147">G145*100/G146/100</f>
        <v>0.016060261512222854</v>
      </c>
      <c r="H147" s="63">
        <f t="shared" si="20"/>
        <v>0.0020927799093128706</v>
      </c>
      <c r="I147" s="63">
        <f t="shared" si="20"/>
        <v>0.01055858310626703</v>
      </c>
      <c r="J147" s="63">
        <f t="shared" si="20"/>
        <v>0.002785515320334262</v>
      </c>
      <c r="K147" s="63">
        <f t="shared" si="20"/>
        <v>0.011834319526627219</v>
      </c>
      <c r="L147" s="63">
        <f t="shared" si="20"/>
        <v>0.009674763277068753</v>
      </c>
      <c r="M147" s="63">
        <f t="shared" si="20"/>
        <v>0.0054511547841055805</v>
      </c>
      <c r="N147" s="63">
        <f t="shared" si="20"/>
        <v>0.0693119035660472</v>
      </c>
      <c r="O147" s="63">
        <f t="shared" si="20"/>
        <v>0.006335797254487856</v>
      </c>
      <c r="P147" s="63">
        <f t="shared" si="20"/>
        <v>0.0032599118942731277</v>
      </c>
      <c r="Q147" s="63">
        <f t="shared" si="20"/>
        <v>0.008835341365461847</v>
      </c>
      <c r="R147" s="63">
        <f t="shared" si="20"/>
        <v>0.0017953321364452424</v>
      </c>
      <c r="S147" s="63">
        <f t="shared" si="20"/>
        <v>0.006937185213342203</v>
      </c>
      <c r="T147" s="63">
        <f t="shared" si="20"/>
        <v>0.027300303336703743</v>
      </c>
      <c r="U147" s="63">
        <f t="shared" si="20"/>
        <v>0.007749968237835091</v>
      </c>
      <c r="V147" s="63">
        <f t="shared" si="20"/>
        <v>0.029056882541245995</v>
      </c>
      <c r="W147" s="63">
        <f t="shared" si="20"/>
        <v>0.020314192849404118</v>
      </c>
      <c r="X147" s="63">
        <f t="shared" si="20"/>
        <v>0.02322380870462756</v>
      </c>
      <c r="Y147" s="63">
        <f t="shared" si="20"/>
        <v>0.002233389168062535</v>
      </c>
      <c r="Z147" s="63">
        <f t="shared" si="20"/>
        <v>0.04630931458699473</v>
      </c>
      <c r="AA147" s="63">
        <f t="shared" si="20"/>
        <v>0.05031208624929071</v>
      </c>
      <c r="AB147" s="63">
        <f t="shared" si="20"/>
        <v>0.013268345518548606</v>
      </c>
      <c r="AC147" s="63">
        <f t="shared" si="20"/>
        <v>0.018766127140511377</v>
      </c>
      <c r="AD147" s="63">
        <f t="shared" si="20"/>
        <v>0.06910336950314107</v>
      </c>
      <c r="AE147" s="63">
        <f t="shared" si="20"/>
        <v>0.000594883997620464</v>
      </c>
      <c r="AF147" s="63">
        <f t="shared" si="20"/>
        <v>0.001571973950145969</v>
      </c>
      <c r="AG147" s="63">
        <f t="shared" si="20"/>
        <v>0.017719026859794686</v>
      </c>
      <c r="AH147" s="63">
        <f t="shared" si="20"/>
        <v>0.040657919053779336</v>
      </c>
      <c r="AI147" s="63">
        <f t="shared" si="20"/>
        <v>0.018514946962391515</v>
      </c>
      <c r="AJ147" s="63"/>
      <c r="AK147" s="59" t="s">
        <v>233</v>
      </c>
    </row>
    <row r="148" spans="1:37" s="11" customFormat="1" ht="30">
      <c r="A148" s="375"/>
      <c r="B148" s="244" t="s">
        <v>143</v>
      </c>
      <c r="C148" s="378">
        <v>2010</v>
      </c>
      <c r="D148" s="77"/>
      <c r="E148" s="84">
        <f aca="true" t="shared" si="21" ref="E148:E203">SUM(F148:AI148)</f>
        <v>3319</v>
      </c>
      <c r="F148" s="84" t="s">
        <v>235</v>
      </c>
      <c r="G148"/>
      <c r="H148" s="87">
        <v>2</v>
      </c>
      <c r="I148" s="87">
        <v>122</v>
      </c>
      <c r="J148" s="87">
        <v>103</v>
      </c>
      <c r="K148" s="87">
        <v>26</v>
      </c>
      <c r="L148" s="87">
        <v>63</v>
      </c>
      <c r="M148" s="87">
        <v>51</v>
      </c>
      <c r="N148" s="87">
        <v>86</v>
      </c>
      <c r="O148" s="87">
        <v>32</v>
      </c>
      <c r="P148" s="84">
        <v>253</v>
      </c>
      <c r="Q148" s="87">
        <v>25</v>
      </c>
      <c r="R148" s="87">
        <v>1</v>
      </c>
      <c r="S148" s="87">
        <v>121</v>
      </c>
      <c r="T148" s="87">
        <v>25</v>
      </c>
      <c r="U148" s="87">
        <v>69</v>
      </c>
      <c r="V148" s="87">
        <v>127</v>
      </c>
      <c r="W148" s="87">
        <v>37</v>
      </c>
      <c r="X148" s="87">
        <v>62</v>
      </c>
      <c r="Y148" s="87">
        <v>1</v>
      </c>
      <c r="Z148" s="87">
        <v>794</v>
      </c>
      <c r="AA148" s="87">
        <v>259</v>
      </c>
      <c r="AB148" s="87">
        <v>102</v>
      </c>
      <c r="AC148" s="87">
        <v>108</v>
      </c>
      <c r="AD148" s="87">
        <v>35</v>
      </c>
      <c r="AE148" s="87">
        <v>3</v>
      </c>
      <c r="AF148" s="87">
        <v>59</v>
      </c>
      <c r="AG148" s="87">
        <v>349</v>
      </c>
      <c r="AH148" s="87">
        <v>258</v>
      </c>
      <c r="AI148" s="87">
        <v>146</v>
      </c>
      <c r="AJ148" s="87"/>
      <c r="AK148" s="59" t="s">
        <v>233</v>
      </c>
    </row>
    <row r="149" spans="1:37" s="11" customFormat="1" ht="15">
      <c r="A149" s="375"/>
      <c r="B149" s="244" t="s">
        <v>142</v>
      </c>
      <c r="C149" s="378"/>
      <c r="D149" s="77"/>
      <c r="E149" s="84">
        <f t="shared" si="21"/>
        <v>152463</v>
      </c>
      <c r="F149" s="84" t="s">
        <v>235</v>
      </c>
      <c r="G149" s="87">
        <v>6935</v>
      </c>
      <c r="H149" s="87">
        <v>3029</v>
      </c>
      <c r="I149" s="87">
        <v>2898</v>
      </c>
      <c r="J149" s="87">
        <v>9062</v>
      </c>
      <c r="K149" s="87">
        <v>1594</v>
      </c>
      <c r="L149" s="87">
        <v>4819</v>
      </c>
      <c r="M149" s="87">
        <v>6774</v>
      </c>
      <c r="N149" s="87">
        <v>1919</v>
      </c>
      <c r="O149" s="87">
        <v>1788</v>
      </c>
      <c r="P149" s="87">
        <v>12085</v>
      </c>
      <c r="Q149" s="87">
        <v>2526</v>
      </c>
      <c r="R149" s="87">
        <v>1730</v>
      </c>
      <c r="S149" s="87">
        <v>10884</v>
      </c>
      <c r="T149" s="87">
        <v>3992</v>
      </c>
      <c r="U149" s="87">
        <v>7918</v>
      </c>
      <c r="V149" s="87">
        <v>4042</v>
      </c>
      <c r="W149" s="87">
        <v>3620</v>
      </c>
      <c r="X149" s="87">
        <v>5953</v>
      </c>
      <c r="Y149" s="87">
        <v>1815</v>
      </c>
      <c r="Z149" s="87">
        <v>11149</v>
      </c>
      <c r="AA149" s="87">
        <v>5205</v>
      </c>
      <c r="AB149" s="87">
        <v>3627</v>
      </c>
      <c r="AC149" s="87">
        <v>4208</v>
      </c>
      <c r="AD149" s="87">
        <v>3515</v>
      </c>
      <c r="AE149" s="87">
        <v>1815</v>
      </c>
      <c r="AF149" s="87">
        <v>4426</v>
      </c>
      <c r="AG149" s="87">
        <v>14427</v>
      </c>
      <c r="AH149" s="87">
        <v>5370</v>
      </c>
      <c r="AI149" s="87">
        <v>5338</v>
      </c>
      <c r="AJ149" s="87"/>
      <c r="AK149" s="59" t="s">
        <v>233</v>
      </c>
    </row>
    <row r="150" spans="1:37" s="11" customFormat="1" ht="15">
      <c r="A150" s="375"/>
      <c r="B150" s="244" t="s">
        <v>102</v>
      </c>
      <c r="C150" s="378"/>
      <c r="D150" s="77"/>
      <c r="E150" s="63">
        <f>E148*100/E149/100</f>
        <v>0.021769216137685864</v>
      </c>
      <c r="F150" s="63" t="s">
        <v>235</v>
      </c>
      <c r="G150" s="63">
        <f aca="true" t="shared" si="22" ref="G150:AI150">G148*100/G149/100</f>
        <v>0</v>
      </c>
      <c r="H150" s="63">
        <f t="shared" si="22"/>
        <v>0.0006602839220864971</v>
      </c>
      <c r="I150" s="63">
        <f t="shared" si="22"/>
        <v>0.04209799861973775</v>
      </c>
      <c r="J150" s="63">
        <f t="shared" si="22"/>
        <v>0.011366144338998014</v>
      </c>
      <c r="K150" s="63">
        <f t="shared" si="22"/>
        <v>0.01631116687578419</v>
      </c>
      <c r="L150" s="63">
        <f t="shared" si="22"/>
        <v>0.01307325171197344</v>
      </c>
      <c r="M150" s="63">
        <f t="shared" si="22"/>
        <v>0.0075287865367581926</v>
      </c>
      <c r="N150" s="63">
        <f t="shared" si="22"/>
        <v>0.04481500781657113</v>
      </c>
      <c r="O150" s="63">
        <f t="shared" si="22"/>
        <v>0.017897091722595078</v>
      </c>
      <c r="P150" s="63">
        <f t="shared" si="22"/>
        <v>0.020935043442283825</v>
      </c>
      <c r="Q150" s="63">
        <f t="shared" si="22"/>
        <v>0.009897070467141727</v>
      </c>
      <c r="R150" s="63">
        <f t="shared" si="22"/>
        <v>0.0005780346820809249</v>
      </c>
      <c r="S150" s="63">
        <f t="shared" si="22"/>
        <v>0.01111723631018008</v>
      </c>
      <c r="T150" s="63">
        <f t="shared" si="22"/>
        <v>0.006262525050100201</v>
      </c>
      <c r="U150" s="63">
        <f t="shared" si="22"/>
        <v>0.008714321798433948</v>
      </c>
      <c r="V150" s="63">
        <f t="shared" si="22"/>
        <v>0.03142008906481939</v>
      </c>
      <c r="W150" s="63">
        <f t="shared" si="22"/>
        <v>0.01022099447513812</v>
      </c>
      <c r="X150" s="63">
        <f t="shared" si="22"/>
        <v>0.010414916848647742</v>
      </c>
      <c r="Y150" s="63">
        <f t="shared" si="22"/>
        <v>0.0005509641873278238</v>
      </c>
      <c r="Z150" s="63">
        <f t="shared" si="22"/>
        <v>0.07121714952013633</v>
      </c>
      <c r="AA150" s="63">
        <f t="shared" si="22"/>
        <v>0.04975984630163304</v>
      </c>
      <c r="AB150" s="63">
        <f t="shared" si="22"/>
        <v>0.02812241521918941</v>
      </c>
      <c r="AC150" s="63">
        <f t="shared" si="22"/>
        <v>0.025665399239543727</v>
      </c>
      <c r="AD150" s="63">
        <f t="shared" si="22"/>
        <v>0.00995732574679943</v>
      </c>
      <c r="AE150" s="63">
        <f t="shared" si="22"/>
        <v>0.001652892561983471</v>
      </c>
      <c r="AF150" s="63">
        <f t="shared" si="22"/>
        <v>0.01333032083145052</v>
      </c>
      <c r="AG150" s="63">
        <f t="shared" si="22"/>
        <v>0.02419075344839537</v>
      </c>
      <c r="AH150" s="63">
        <f t="shared" si="22"/>
        <v>0.048044692737430165</v>
      </c>
      <c r="AI150" s="63">
        <f t="shared" si="22"/>
        <v>0.027351067815661295</v>
      </c>
      <c r="AJ150" s="63"/>
      <c r="AK150" s="59" t="s">
        <v>233</v>
      </c>
    </row>
    <row r="151" spans="1:37" s="11" customFormat="1" ht="30">
      <c r="A151" s="233"/>
      <c r="B151" s="244" t="s">
        <v>143</v>
      </c>
      <c r="C151" s="242">
        <v>2011</v>
      </c>
      <c r="D151" s="77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59"/>
    </row>
    <row r="152" spans="1:37" s="11" customFormat="1" ht="15">
      <c r="A152" s="233"/>
      <c r="B152" s="244" t="s">
        <v>142</v>
      </c>
      <c r="C152" s="242"/>
      <c r="D152" s="77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59"/>
    </row>
    <row r="153" spans="1:37" s="11" customFormat="1" ht="15">
      <c r="A153" s="233"/>
      <c r="B153" s="244" t="s">
        <v>102</v>
      </c>
      <c r="C153" s="242"/>
      <c r="D153" s="77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59"/>
    </row>
    <row r="154" spans="1:37" s="11" customFormat="1" ht="30">
      <c r="A154" s="233"/>
      <c r="B154" s="244" t="s">
        <v>143</v>
      </c>
      <c r="C154" s="242">
        <v>2012</v>
      </c>
      <c r="D154" s="77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59"/>
    </row>
    <row r="155" spans="1:37" s="11" customFormat="1" ht="15">
      <c r="A155" s="233"/>
      <c r="B155" s="244" t="s">
        <v>142</v>
      </c>
      <c r="C155" s="242"/>
      <c r="D155" s="77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59"/>
    </row>
    <row r="156" spans="1:37" s="11" customFormat="1" ht="15">
      <c r="A156" s="233"/>
      <c r="B156" s="244" t="s">
        <v>102</v>
      </c>
      <c r="C156" s="242"/>
      <c r="D156" s="77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59"/>
    </row>
    <row r="157" spans="1:37" s="11" customFormat="1" ht="30">
      <c r="A157" s="247"/>
      <c r="B157" s="244" t="s">
        <v>143</v>
      </c>
      <c r="C157" s="242">
        <v>2013</v>
      </c>
      <c r="D157" s="77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59"/>
    </row>
    <row r="158" spans="1:37" s="11" customFormat="1" ht="15">
      <c r="A158" s="247"/>
      <c r="B158" s="244" t="s">
        <v>142</v>
      </c>
      <c r="C158" s="242"/>
      <c r="D158" s="77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59"/>
    </row>
    <row r="159" spans="1:37" s="11" customFormat="1" ht="15">
      <c r="A159" s="247"/>
      <c r="B159" s="244" t="s">
        <v>102</v>
      </c>
      <c r="C159" s="242"/>
      <c r="D159" s="77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59"/>
    </row>
    <row r="160" spans="1:37" s="11" customFormat="1" ht="30" customHeight="1">
      <c r="A160" s="379" t="s">
        <v>819</v>
      </c>
      <c r="B160" s="17" t="s">
        <v>144</v>
      </c>
      <c r="C160" s="376">
        <v>2005</v>
      </c>
      <c r="D160" s="77"/>
      <c r="E160" s="82">
        <f t="shared" si="21"/>
        <v>0</v>
      </c>
      <c r="F160" s="63" t="s">
        <v>235</v>
      </c>
      <c r="G160" s="63" t="s">
        <v>235</v>
      </c>
      <c r="H160" s="63" t="s">
        <v>235</v>
      </c>
      <c r="I160" s="63" t="s">
        <v>235</v>
      </c>
      <c r="J160" s="63" t="s">
        <v>235</v>
      </c>
      <c r="K160" s="63" t="s">
        <v>235</v>
      </c>
      <c r="L160" s="63" t="s">
        <v>235</v>
      </c>
      <c r="M160" s="63" t="s">
        <v>235</v>
      </c>
      <c r="N160" s="63" t="s">
        <v>235</v>
      </c>
      <c r="O160" s="63" t="s">
        <v>235</v>
      </c>
      <c r="P160" s="63" t="s">
        <v>235</v>
      </c>
      <c r="Q160" s="63" t="s">
        <v>235</v>
      </c>
      <c r="R160" s="63" t="s">
        <v>235</v>
      </c>
      <c r="S160" s="63" t="s">
        <v>235</v>
      </c>
      <c r="T160" s="63" t="s">
        <v>235</v>
      </c>
      <c r="U160" s="63" t="s">
        <v>235</v>
      </c>
      <c r="V160" s="63" t="s">
        <v>235</v>
      </c>
      <c r="W160" s="63" t="s">
        <v>235</v>
      </c>
      <c r="X160" s="63" t="s">
        <v>235</v>
      </c>
      <c r="Y160" s="63" t="s">
        <v>235</v>
      </c>
      <c r="Z160" s="63" t="s">
        <v>235</v>
      </c>
      <c r="AA160" s="63" t="s">
        <v>235</v>
      </c>
      <c r="AB160" s="63" t="s">
        <v>235</v>
      </c>
      <c r="AC160" s="63" t="s">
        <v>235</v>
      </c>
      <c r="AD160" s="63" t="s">
        <v>235</v>
      </c>
      <c r="AE160" s="63" t="s">
        <v>235</v>
      </c>
      <c r="AF160" s="63" t="s">
        <v>235</v>
      </c>
      <c r="AG160" s="63" t="s">
        <v>235</v>
      </c>
      <c r="AH160" s="63" t="s">
        <v>235</v>
      </c>
      <c r="AI160" s="63" t="s">
        <v>235</v>
      </c>
      <c r="AJ160" s="63"/>
      <c r="AK160" s="59" t="s">
        <v>233</v>
      </c>
    </row>
    <row r="161" spans="1:37" s="11" customFormat="1" ht="15">
      <c r="A161" s="379"/>
      <c r="B161" s="17" t="s">
        <v>145</v>
      </c>
      <c r="C161" s="376"/>
      <c r="D161" s="77"/>
      <c r="E161" s="82">
        <f t="shared" si="21"/>
        <v>0</v>
      </c>
      <c r="F161" s="63" t="s">
        <v>235</v>
      </c>
      <c r="G161" s="63" t="s">
        <v>235</v>
      </c>
      <c r="H161" s="63" t="s">
        <v>235</v>
      </c>
      <c r="I161" s="63" t="s">
        <v>235</v>
      </c>
      <c r="J161" s="63" t="s">
        <v>235</v>
      </c>
      <c r="K161" s="63" t="s">
        <v>235</v>
      </c>
      <c r="L161" s="63" t="s">
        <v>235</v>
      </c>
      <c r="M161" s="63" t="s">
        <v>235</v>
      </c>
      <c r="N161" s="63" t="s">
        <v>235</v>
      </c>
      <c r="O161" s="63" t="s">
        <v>235</v>
      </c>
      <c r="P161" s="63" t="s">
        <v>235</v>
      </c>
      <c r="Q161" s="63" t="s">
        <v>235</v>
      </c>
      <c r="R161" s="63" t="s">
        <v>235</v>
      </c>
      <c r="S161" s="63" t="s">
        <v>235</v>
      </c>
      <c r="T161" s="63" t="s">
        <v>235</v>
      </c>
      <c r="U161" s="63" t="s">
        <v>235</v>
      </c>
      <c r="V161" s="63" t="s">
        <v>235</v>
      </c>
      <c r="W161" s="63" t="s">
        <v>235</v>
      </c>
      <c r="X161" s="63" t="s">
        <v>235</v>
      </c>
      <c r="Y161" s="63" t="s">
        <v>235</v>
      </c>
      <c r="Z161" s="63" t="s">
        <v>235</v>
      </c>
      <c r="AA161" s="63" t="s">
        <v>235</v>
      </c>
      <c r="AB161" s="63" t="s">
        <v>235</v>
      </c>
      <c r="AC161" s="63" t="s">
        <v>235</v>
      </c>
      <c r="AD161" s="63" t="s">
        <v>235</v>
      </c>
      <c r="AE161" s="63" t="s">
        <v>235</v>
      </c>
      <c r="AF161" s="63" t="s">
        <v>235</v>
      </c>
      <c r="AG161" s="63" t="s">
        <v>235</v>
      </c>
      <c r="AH161" s="63" t="s">
        <v>235</v>
      </c>
      <c r="AI161" s="63" t="s">
        <v>235</v>
      </c>
      <c r="AJ161" s="63"/>
      <c r="AK161" s="59" t="s">
        <v>233</v>
      </c>
    </row>
    <row r="162" spans="1:37" s="11" customFormat="1" ht="15">
      <c r="A162" s="379"/>
      <c r="B162" s="17" t="s">
        <v>102</v>
      </c>
      <c r="C162" s="376"/>
      <c r="D162" s="77"/>
      <c r="E162" s="82">
        <f t="shared" si="21"/>
        <v>0</v>
      </c>
      <c r="F162" s="63" t="s">
        <v>235</v>
      </c>
      <c r="G162" s="63" t="s">
        <v>235</v>
      </c>
      <c r="H162" s="63" t="s">
        <v>235</v>
      </c>
      <c r="I162" s="63" t="s">
        <v>235</v>
      </c>
      <c r="J162" s="63" t="s">
        <v>235</v>
      </c>
      <c r="K162" s="63" t="s">
        <v>235</v>
      </c>
      <c r="L162" s="63" t="s">
        <v>235</v>
      </c>
      <c r="M162" s="63" t="s">
        <v>235</v>
      </c>
      <c r="N162" s="63" t="s">
        <v>235</v>
      </c>
      <c r="O162" s="63" t="s">
        <v>235</v>
      </c>
      <c r="P162" s="63" t="s">
        <v>235</v>
      </c>
      <c r="Q162" s="63" t="s">
        <v>235</v>
      </c>
      <c r="R162" s="63" t="s">
        <v>235</v>
      </c>
      <c r="S162" s="63" t="s">
        <v>235</v>
      </c>
      <c r="T162" s="63" t="s">
        <v>235</v>
      </c>
      <c r="U162" s="63" t="s">
        <v>235</v>
      </c>
      <c r="V162" s="63" t="s">
        <v>235</v>
      </c>
      <c r="W162" s="63" t="s">
        <v>235</v>
      </c>
      <c r="X162" s="63" t="s">
        <v>235</v>
      </c>
      <c r="Y162" s="63" t="s">
        <v>235</v>
      </c>
      <c r="Z162" s="63" t="s">
        <v>235</v>
      </c>
      <c r="AA162" s="63" t="s">
        <v>235</v>
      </c>
      <c r="AB162" s="63" t="s">
        <v>235</v>
      </c>
      <c r="AC162" s="63" t="s">
        <v>235</v>
      </c>
      <c r="AD162" s="63" t="s">
        <v>235</v>
      </c>
      <c r="AE162" s="63" t="s">
        <v>235</v>
      </c>
      <c r="AF162" s="63" t="s">
        <v>235</v>
      </c>
      <c r="AG162" s="63" t="s">
        <v>235</v>
      </c>
      <c r="AH162" s="63" t="s">
        <v>235</v>
      </c>
      <c r="AI162" s="63" t="s">
        <v>235</v>
      </c>
      <c r="AJ162" s="63"/>
      <c r="AK162" s="59" t="s">
        <v>233</v>
      </c>
    </row>
    <row r="163" spans="1:37" s="11" customFormat="1" ht="30">
      <c r="A163" s="379"/>
      <c r="B163" s="12" t="s">
        <v>144</v>
      </c>
      <c r="C163" s="377">
        <v>2006</v>
      </c>
      <c r="D163" s="77"/>
      <c r="E163" s="82">
        <f t="shared" si="21"/>
        <v>0</v>
      </c>
      <c r="F163" s="63" t="s">
        <v>235</v>
      </c>
      <c r="G163" s="63" t="s">
        <v>235</v>
      </c>
      <c r="H163" s="63" t="s">
        <v>235</v>
      </c>
      <c r="I163" s="63" t="s">
        <v>235</v>
      </c>
      <c r="J163" s="63" t="s">
        <v>235</v>
      </c>
      <c r="K163" s="63" t="s">
        <v>235</v>
      </c>
      <c r="L163" s="63" t="s">
        <v>235</v>
      </c>
      <c r="M163" s="63" t="s">
        <v>235</v>
      </c>
      <c r="N163" s="63" t="s">
        <v>235</v>
      </c>
      <c r="O163" s="63" t="s">
        <v>235</v>
      </c>
      <c r="P163" s="63" t="s">
        <v>235</v>
      </c>
      <c r="Q163" s="63" t="s">
        <v>235</v>
      </c>
      <c r="R163" s="63" t="s">
        <v>235</v>
      </c>
      <c r="S163" s="63" t="s">
        <v>235</v>
      </c>
      <c r="T163" s="63" t="s">
        <v>235</v>
      </c>
      <c r="U163" s="63" t="s">
        <v>235</v>
      </c>
      <c r="V163" s="63" t="s">
        <v>235</v>
      </c>
      <c r="W163" s="63" t="s">
        <v>235</v>
      </c>
      <c r="X163" s="63" t="s">
        <v>235</v>
      </c>
      <c r="Y163" s="63" t="s">
        <v>235</v>
      </c>
      <c r="Z163" s="63" t="s">
        <v>235</v>
      </c>
      <c r="AA163" s="63" t="s">
        <v>235</v>
      </c>
      <c r="AB163" s="63" t="s">
        <v>235</v>
      </c>
      <c r="AC163" s="63" t="s">
        <v>235</v>
      </c>
      <c r="AD163" s="63" t="s">
        <v>235</v>
      </c>
      <c r="AE163" s="63" t="s">
        <v>235</v>
      </c>
      <c r="AF163" s="63" t="s">
        <v>235</v>
      </c>
      <c r="AG163" s="63" t="s">
        <v>235</v>
      </c>
      <c r="AH163" s="63" t="s">
        <v>235</v>
      </c>
      <c r="AI163" s="63" t="s">
        <v>235</v>
      </c>
      <c r="AJ163" s="63"/>
      <c r="AK163" s="59" t="s">
        <v>233</v>
      </c>
    </row>
    <row r="164" spans="1:37" s="11" customFormat="1" ht="15">
      <c r="A164" s="379"/>
      <c r="B164" s="12" t="s">
        <v>145</v>
      </c>
      <c r="C164" s="377"/>
      <c r="D164" s="77"/>
      <c r="E164" s="82">
        <f t="shared" si="21"/>
        <v>0</v>
      </c>
      <c r="F164" s="63" t="s">
        <v>235</v>
      </c>
      <c r="G164" s="63" t="s">
        <v>235</v>
      </c>
      <c r="H164" s="63" t="s">
        <v>235</v>
      </c>
      <c r="I164" s="63" t="s">
        <v>235</v>
      </c>
      <c r="J164" s="63" t="s">
        <v>235</v>
      </c>
      <c r="K164" s="63" t="s">
        <v>235</v>
      </c>
      <c r="L164" s="63" t="s">
        <v>235</v>
      </c>
      <c r="M164" s="63" t="s">
        <v>235</v>
      </c>
      <c r="N164" s="63" t="s">
        <v>235</v>
      </c>
      <c r="O164" s="63" t="s">
        <v>235</v>
      </c>
      <c r="P164" s="63" t="s">
        <v>235</v>
      </c>
      <c r="Q164" s="63" t="s">
        <v>235</v>
      </c>
      <c r="R164" s="63" t="s">
        <v>235</v>
      </c>
      <c r="S164" s="63" t="s">
        <v>235</v>
      </c>
      <c r="T164" s="63" t="s">
        <v>235</v>
      </c>
      <c r="U164" s="63" t="s">
        <v>235</v>
      </c>
      <c r="V164" s="63" t="s">
        <v>235</v>
      </c>
      <c r="W164" s="63" t="s">
        <v>235</v>
      </c>
      <c r="X164" s="63" t="s">
        <v>235</v>
      </c>
      <c r="Y164" s="63" t="s">
        <v>235</v>
      </c>
      <c r="Z164" s="63" t="s">
        <v>235</v>
      </c>
      <c r="AA164" s="63" t="s">
        <v>235</v>
      </c>
      <c r="AB164" s="63" t="s">
        <v>235</v>
      </c>
      <c r="AC164" s="63" t="s">
        <v>235</v>
      </c>
      <c r="AD164" s="63" t="s">
        <v>235</v>
      </c>
      <c r="AE164" s="63" t="s">
        <v>235</v>
      </c>
      <c r="AF164" s="63" t="s">
        <v>235</v>
      </c>
      <c r="AG164" s="63" t="s">
        <v>235</v>
      </c>
      <c r="AH164" s="63" t="s">
        <v>235</v>
      </c>
      <c r="AI164" s="63" t="s">
        <v>235</v>
      </c>
      <c r="AJ164" s="63"/>
      <c r="AK164" s="59" t="s">
        <v>233</v>
      </c>
    </row>
    <row r="165" spans="1:37" s="11" customFormat="1" ht="15">
      <c r="A165" s="379"/>
      <c r="B165" s="12" t="s">
        <v>102</v>
      </c>
      <c r="C165" s="377"/>
      <c r="D165" s="77"/>
      <c r="E165" s="82">
        <f t="shared" si="21"/>
        <v>0</v>
      </c>
      <c r="F165" s="63" t="s">
        <v>235</v>
      </c>
      <c r="G165" s="63" t="s">
        <v>235</v>
      </c>
      <c r="H165" s="63" t="s">
        <v>235</v>
      </c>
      <c r="I165" s="63" t="s">
        <v>235</v>
      </c>
      <c r="J165" s="63" t="s">
        <v>235</v>
      </c>
      <c r="K165" s="63" t="s">
        <v>235</v>
      </c>
      <c r="L165" s="63" t="s">
        <v>235</v>
      </c>
      <c r="M165" s="63" t="s">
        <v>235</v>
      </c>
      <c r="N165" s="63" t="s">
        <v>235</v>
      </c>
      <c r="O165" s="63" t="s">
        <v>235</v>
      </c>
      <c r="P165" s="63" t="s">
        <v>235</v>
      </c>
      <c r="Q165" s="63" t="s">
        <v>235</v>
      </c>
      <c r="R165" s="63" t="s">
        <v>235</v>
      </c>
      <c r="S165" s="63" t="s">
        <v>235</v>
      </c>
      <c r="T165" s="63" t="s">
        <v>235</v>
      </c>
      <c r="U165" s="63" t="s">
        <v>235</v>
      </c>
      <c r="V165" s="63" t="s">
        <v>235</v>
      </c>
      <c r="W165" s="63" t="s">
        <v>235</v>
      </c>
      <c r="X165" s="63" t="s">
        <v>235</v>
      </c>
      <c r="Y165" s="63" t="s">
        <v>235</v>
      </c>
      <c r="Z165" s="63" t="s">
        <v>235</v>
      </c>
      <c r="AA165" s="63" t="s">
        <v>235</v>
      </c>
      <c r="AB165" s="63" t="s">
        <v>235</v>
      </c>
      <c r="AC165" s="63" t="s">
        <v>235</v>
      </c>
      <c r="AD165" s="63" t="s">
        <v>235</v>
      </c>
      <c r="AE165" s="63" t="s">
        <v>235</v>
      </c>
      <c r="AF165" s="63" t="s">
        <v>235</v>
      </c>
      <c r="AG165" s="63" t="s">
        <v>235</v>
      </c>
      <c r="AH165" s="63" t="s">
        <v>235</v>
      </c>
      <c r="AI165" s="63" t="s">
        <v>235</v>
      </c>
      <c r="AJ165" s="63"/>
      <c r="AK165" s="59" t="s">
        <v>233</v>
      </c>
    </row>
    <row r="166" spans="1:37" s="11" customFormat="1" ht="30">
      <c r="A166" s="379"/>
      <c r="B166" s="17" t="s">
        <v>144</v>
      </c>
      <c r="C166" s="376">
        <v>2007</v>
      </c>
      <c r="D166" s="77"/>
      <c r="E166" s="82">
        <f t="shared" si="21"/>
        <v>0</v>
      </c>
      <c r="F166" s="63" t="s">
        <v>235</v>
      </c>
      <c r="G166" s="63" t="s">
        <v>235</v>
      </c>
      <c r="H166" s="63" t="s">
        <v>235</v>
      </c>
      <c r="I166" s="63" t="s">
        <v>235</v>
      </c>
      <c r="J166" s="63" t="s">
        <v>235</v>
      </c>
      <c r="K166" s="63" t="s">
        <v>235</v>
      </c>
      <c r="L166" s="63" t="s">
        <v>235</v>
      </c>
      <c r="M166" s="63" t="s">
        <v>235</v>
      </c>
      <c r="N166" s="63" t="s">
        <v>235</v>
      </c>
      <c r="O166" s="63" t="s">
        <v>235</v>
      </c>
      <c r="P166" s="63" t="s">
        <v>235</v>
      </c>
      <c r="Q166" s="63" t="s">
        <v>235</v>
      </c>
      <c r="R166" s="63" t="s">
        <v>235</v>
      </c>
      <c r="S166" s="63" t="s">
        <v>235</v>
      </c>
      <c r="T166" s="63" t="s">
        <v>235</v>
      </c>
      <c r="U166" s="63" t="s">
        <v>235</v>
      </c>
      <c r="V166" s="63" t="s">
        <v>235</v>
      </c>
      <c r="W166" s="63" t="s">
        <v>235</v>
      </c>
      <c r="X166" s="63" t="s">
        <v>235</v>
      </c>
      <c r="Y166" s="63" t="s">
        <v>235</v>
      </c>
      <c r="Z166" s="63" t="s">
        <v>235</v>
      </c>
      <c r="AA166" s="63" t="s">
        <v>235</v>
      </c>
      <c r="AB166" s="63" t="s">
        <v>235</v>
      </c>
      <c r="AC166" s="63" t="s">
        <v>235</v>
      </c>
      <c r="AD166" s="63" t="s">
        <v>235</v>
      </c>
      <c r="AE166" s="63" t="s">
        <v>235</v>
      </c>
      <c r="AF166" s="63" t="s">
        <v>235</v>
      </c>
      <c r="AG166" s="63" t="s">
        <v>235</v>
      </c>
      <c r="AH166" s="63" t="s">
        <v>235</v>
      </c>
      <c r="AI166" s="63" t="s">
        <v>235</v>
      </c>
      <c r="AJ166" s="63"/>
      <c r="AK166" s="59" t="s">
        <v>233</v>
      </c>
    </row>
    <row r="167" spans="1:37" s="11" customFormat="1" ht="15">
      <c r="A167" s="379"/>
      <c r="B167" s="17" t="s">
        <v>145</v>
      </c>
      <c r="C167" s="376"/>
      <c r="D167" s="77"/>
      <c r="E167" s="82">
        <f t="shared" si="21"/>
        <v>0</v>
      </c>
      <c r="F167" s="63" t="s">
        <v>235</v>
      </c>
      <c r="G167" s="63" t="s">
        <v>235</v>
      </c>
      <c r="H167" s="63" t="s">
        <v>235</v>
      </c>
      <c r="I167" s="63" t="s">
        <v>235</v>
      </c>
      <c r="J167" s="63" t="s">
        <v>235</v>
      </c>
      <c r="K167" s="63" t="s">
        <v>235</v>
      </c>
      <c r="L167" s="63" t="s">
        <v>235</v>
      </c>
      <c r="M167" s="63" t="s">
        <v>235</v>
      </c>
      <c r="N167" s="63" t="s">
        <v>235</v>
      </c>
      <c r="O167" s="63" t="s">
        <v>235</v>
      </c>
      <c r="P167" s="63" t="s">
        <v>235</v>
      </c>
      <c r="Q167" s="63" t="s">
        <v>235</v>
      </c>
      <c r="R167" s="63" t="s">
        <v>235</v>
      </c>
      <c r="S167" s="63" t="s">
        <v>235</v>
      </c>
      <c r="T167" s="63" t="s">
        <v>235</v>
      </c>
      <c r="U167" s="63" t="s">
        <v>235</v>
      </c>
      <c r="V167" s="63" t="s">
        <v>235</v>
      </c>
      <c r="W167" s="63" t="s">
        <v>235</v>
      </c>
      <c r="X167" s="63" t="s">
        <v>235</v>
      </c>
      <c r="Y167" s="63" t="s">
        <v>235</v>
      </c>
      <c r="Z167" s="63" t="s">
        <v>235</v>
      </c>
      <c r="AA167" s="63" t="s">
        <v>235</v>
      </c>
      <c r="AB167" s="63" t="s">
        <v>235</v>
      </c>
      <c r="AC167" s="63" t="s">
        <v>235</v>
      </c>
      <c r="AD167" s="63" t="s">
        <v>235</v>
      </c>
      <c r="AE167" s="63" t="s">
        <v>235</v>
      </c>
      <c r="AF167" s="63" t="s">
        <v>235</v>
      </c>
      <c r="AG167" s="63" t="s">
        <v>235</v>
      </c>
      <c r="AH167" s="63" t="s">
        <v>235</v>
      </c>
      <c r="AI167" s="63" t="s">
        <v>235</v>
      </c>
      <c r="AJ167" s="63"/>
      <c r="AK167" s="59" t="s">
        <v>233</v>
      </c>
    </row>
    <row r="168" spans="1:37" s="11" customFormat="1" ht="15">
      <c r="A168" s="379"/>
      <c r="B168" s="17" t="s">
        <v>102</v>
      </c>
      <c r="C168" s="376"/>
      <c r="D168" s="77"/>
      <c r="E168" s="82">
        <f t="shared" si="21"/>
        <v>0</v>
      </c>
      <c r="F168" s="63" t="s">
        <v>235</v>
      </c>
      <c r="G168" s="63" t="s">
        <v>235</v>
      </c>
      <c r="H168" s="63" t="s">
        <v>235</v>
      </c>
      <c r="I168" s="63" t="s">
        <v>235</v>
      </c>
      <c r="J168" s="63" t="s">
        <v>235</v>
      </c>
      <c r="K168" s="63" t="s">
        <v>235</v>
      </c>
      <c r="L168" s="63" t="s">
        <v>235</v>
      </c>
      <c r="M168" s="63" t="s">
        <v>235</v>
      </c>
      <c r="N168" s="63" t="s">
        <v>235</v>
      </c>
      <c r="O168" s="63" t="s">
        <v>235</v>
      </c>
      <c r="P168" s="63" t="s">
        <v>235</v>
      </c>
      <c r="Q168" s="63" t="s">
        <v>235</v>
      </c>
      <c r="R168" s="63" t="s">
        <v>235</v>
      </c>
      <c r="S168" s="63" t="s">
        <v>235</v>
      </c>
      <c r="T168" s="63" t="s">
        <v>235</v>
      </c>
      <c r="U168" s="63" t="s">
        <v>235</v>
      </c>
      <c r="V168" s="63" t="s">
        <v>235</v>
      </c>
      <c r="W168" s="63" t="s">
        <v>235</v>
      </c>
      <c r="X168" s="63" t="s">
        <v>235</v>
      </c>
      <c r="Y168" s="63" t="s">
        <v>235</v>
      </c>
      <c r="Z168" s="63" t="s">
        <v>235</v>
      </c>
      <c r="AA168" s="63" t="s">
        <v>235</v>
      </c>
      <c r="AB168" s="63" t="s">
        <v>235</v>
      </c>
      <c r="AC168" s="63" t="s">
        <v>235</v>
      </c>
      <c r="AD168" s="63" t="s">
        <v>235</v>
      </c>
      <c r="AE168" s="63" t="s">
        <v>235</v>
      </c>
      <c r="AF168" s="63" t="s">
        <v>235</v>
      </c>
      <c r="AG168" s="63" t="s">
        <v>235</v>
      </c>
      <c r="AH168" s="63" t="s">
        <v>235</v>
      </c>
      <c r="AI168" s="63" t="s">
        <v>235</v>
      </c>
      <c r="AJ168" s="63"/>
      <c r="AK168" s="59" t="s">
        <v>233</v>
      </c>
    </row>
    <row r="169" spans="1:37" s="11" customFormat="1" ht="30">
      <c r="A169" s="379"/>
      <c r="B169" s="12" t="s">
        <v>144</v>
      </c>
      <c r="C169" s="377">
        <v>2008</v>
      </c>
      <c r="D169" s="77"/>
      <c r="E169" s="94">
        <f t="shared" si="21"/>
        <v>2798</v>
      </c>
      <c r="F169" s="84" t="s">
        <v>235</v>
      </c>
      <c r="G169" s="94">
        <v>152</v>
      </c>
      <c r="H169" s="94">
        <v>59</v>
      </c>
      <c r="I169" s="94">
        <v>81</v>
      </c>
      <c r="J169" s="94">
        <v>364</v>
      </c>
      <c r="K169" s="94">
        <v>34</v>
      </c>
      <c r="L169" s="94">
        <v>102</v>
      </c>
      <c r="M169" s="94">
        <v>6</v>
      </c>
      <c r="N169" s="94">
        <v>27</v>
      </c>
      <c r="O169" s="94">
        <v>26</v>
      </c>
      <c r="P169" s="63" t="s">
        <v>235</v>
      </c>
      <c r="Q169" s="94">
        <v>9</v>
      </c>
      <c r="R169" s="94">
        <v>41</v>
      </c>
      <c r="S169" s="94">
        <v>188</v>
      </c>
      <c r="T169" s="94">
        <v>140</v>
      </c>
      <c r="U169" s="94">
        <v>97</v>
      </c>
      <c r="V169" s="94">
        <v>12</v>
      </c>
      <c r="W169" s="94">
        <v>95</v>
      </c>
      <c r="X169" s="94">
        <v>56</v>
      </c>
      <c r="Y169" s="94">
        <v>26</v>
      </c>
      <c r="Z169" s="94">
        <v>362</v>
      </c>
      <c r="AA169" s="94">
        <v>166</v>
      </c>
      <c r="AB169" s="94">
        <v>128</v>
      </c>
      <c r="AC169" s="94">
        <v>152</v>
      </c>
      <c r="AD169" s="94">
        <v>32</v>
      </c>
      <c r="AE169" s="63" t="s">
        <v>235</v>
      </c>
      <c r="AF169" s="94">
        <v>64</v>
      </c>
      <c r="AG169" s="94">
        <v>289</v>
      </c>
      <c r="AH169" s="84" t="s">
        <v>235</v>
      </c>
      <c r="AI169" s="94">
        <v>90</v>
      </c>
      <c r="AJ169" s="94"/>
      <c r="AK169" s="59" t="s">
        <v>233</v>
      </c>
    </row>
    <row r="170" spans="1:37" s="11" customFormat="1" ht="15">
      <c r="A170" s="379"/>
      <c r="B170" s="12" t="s">
        <v>145</v>
      </c>
      <c r="C170" s="377"/>
      <c r="D170" s="77"/>
      <c r="E170" s="94">
        <f t="shared" si="21"/>
        <v>69471</v>
      </c>
      <c r="F170" s="84" t="s">
        <v>235</v>
      </c>
      <c r="G170" s="94">
        <v>2349</v>
      </c>
      <c r="H170" s="94">
        <v>906</v>
      </c>
      <c r="I170" s="94">
        <v>1507</v>
      </c>
      <c r="J170" s="94">
        <v>6339</v>
      </c>
      <c r="K170" s="94">
        <v>813</v>
      </c>
      <c r="L170" s="94">
        <v>3295</v>
      </c>
      <c r="M170" s="94">
        <v>3392</v>
      </c>
      <c r="N170" s="94">
        <v>923</v>
      </c>
      <c r="O170" s="94">
        <v>628</v>
      </c>
      <c r="P170" s="63" t="s">
        <v>235</v>
      </c>
      <c r="Q170" s="94">
        <v>957</v>
      </c>
      <c r="R170" s="94">
        <v>1315</v>
      </c>
      <c r="S170" s="94">
        <v>5567</v>
      </c>
      <c r="T170" s="94">
        <v>1983</v>
      </c>
      <c r="U170" s="94">
        <v>5129</v>
      </c>
      <c r="V170" s="94">
        <v>1908</v>
      </c>
      <c r="W170" s="94">
        <v>843</v>
      </c>
      <c r="X170" s="94">
        <v>1732</v>
      </c>
      <c r="Y170" s="94">
        <v>1174</v>
      </c>
      <c r="Z170" s="94">
        <v>7377</v>
      </c>
      <c r="AA170" s="94">
        <v>3918</v>
      </c>
      <c r="AB170" s="94">
        <v>2536</v>
      </c>
      <c r="AC170" s="94">
        <v>2255</v>
      </c>
      <c r="AD170" s="94">
        <v>1282</v>
      </c>
      <c r="AE170" s="63" t="s">
        <v>235</v>
      </c>
      <c r="AF170" s="94">
        <v>2712</v>
      </c>
      <c r="AG170" s="94">
        <v>5437</v>
      </c>
      <c r="AH170" s="84" t="s">
        <v>235</v>
      </c>
      <c r="AI170" s="94">
        <v>3194</v>
      </c>
      <c r="AJ170" s="94"/>
      <c r="AK170" s="59" t="s">
        <v>233</v>
      </c>
    </row>
    <row r="171" spans="1:37" s="11" customFormat="1" ht="15">
      <c r="A171" s="379"/>
      <c r="B171" s="12" t="s">
        <v>102</v>
      </c>
      <c r="C171" s="377"/>
      <c r="D171" s="77"/>
      <c r="E171" s="83">
        <f>E169*100/E170/100</f>
        <v>0.040275798534640354</v>
      </c>
      <c r="F171" s="63" t="s">
        <v>235</v>
      </c>
      <c r="G171" s="83">
        <f aca="true" t="shared" si="23" ref="G171:AI171">G169*100/G170/100</f>
        <v>0.06470838654746701</v>
      </c>
      <c r="H171" s="83">
        <f t="shared" si="23"/>
        <v>0.06512141280353201</v>
      </c>
      <c r="I171" s="83">
        <f t="shared" si="23"/>
        <v>0.0537491705374917</v>
      </c>
      <c r="J171" s="83">
        <f t="shared" si="23"/>
        <v>0.05742230635746964</v>
      </c>
      <c r="K171" s="83">
        <f t="shared" si="23"/>
        <v>0.041820418204182044</v>
      </c>
      <c r="L171" s="83">
        <f t="shared" si="23"/>
        <v>0.03095599393019727</v>
      </c>
      <c r="M171" s="83">
        <f t="shared" si="23"/>
        <v>0.0017688679245283017</v>
      </c>
      <c r="N171" s="83">
        <f t="shared" si="23"/>
        <v>0.02925243770314193</v>
      </c>
      <c r="O171" s="83">
        <f t="shared" si="23"/>
        <v>0.04140127388535032</v>
      </c>
      <c r="P171" s="63" t="s">
        <v>235</v>
      </c>
      <c r="Q171" s="83">
        <f t="shared" si="23"/>
        <v>0.009404388714733543</v>
      </c>
      <c r="R171" s="83">
        <f t="shared" si="23"/>
        <v>0.0311787072243346</v>
      </c>
      <c r="S171" s="83">
        <f t="shared" si="23"/>
        <v>0.033770432908209094</v>
      </c>
      <c r="T171" s="83">
        <f t="shared" si="23"/>
        <v>0.07060010085728693</v>
      </c>
      <c r="U171" s="83">
        <f t="shared" si="23"/>
        <v>0.018912068629362448</v>
      </c>
      <c r="V171" s="83">
        <f t="shared" si="23"/>
        <v>0.006289308176100628</v>
      </c>
      <c r="W171" s="83">
        <f t="shared" si="23"/>
        <v>0.11269276393831554</v>
      </c>
      <c r="X171" s="83">
        <f t="shared" si="23"/>
        <v>0.03233256351039261</v>
      </c>
      <c r="Y171" s="83">
        <f t="shared" si="23"/>
        <v>0.022146507666098807</v>
      </c>
      <c r="Z171" s="83">
        <f t="shared" si="23"/>
        <v>0.049071438254032804</v>
      </c>
      <c r="AA171" s="83">
        <f t="shared" si="23"/>
        <v>0.042368555385400714</v>
      </c>
      <c r="AB171" s="83">
        <f t="shared" si="23"/>
        <v>0.050473186119873815</v>
      </c>
      <c r="AC171" s="83">
        <f t="shared" si="23"/>
        <v>0.06740576496674057</v>
      </c>
      <c r="AD171" s="83">
        <f t="shared" si="23"/>
        <v>0.0249609984399376</v>
      </c>
      <c r="AE171" s="63" t="s">
        <v>235</v>
      </c>
      <c r="AF171" s="83">
        <f t="shared" si="23"/>
        <v>0.02359882005899705</v>
      </c>
      <c r="AG171" s="83">
        <f t="shared" si="23"/>
        <v>0.053154313040279566</v>
      </c>
      <c r="AH171" s="63" t="s">
        <v>235</v>
      </c>
      <c r="AI171" s="83">
        <f t="shared" si="23"/>
        <v>0.028177833437695678</v>
      </c>
      <c r="AJ171" s="83"/>
      <c r="AK171" s="59" t="s">
        <v>233</v>
      </c>
    </row>
    <row r="172" spans="1:37" s="11" customFormat="1" ht="30">
      <c r="A172" s="379"/>
      <c r="B172" s="17" t="s">
        <v>144</v>
      </c>
      <c r="C172" s="376">
        <v>2009</v>
      </c>
      <c r="D172" s="77"/>
      <c r="E172" s="94">
        <f t="shared" si="21"/>
        <v>1732</v>
      </c>
      <c r="F172" s="63" t="s">
        <v>235</v>
      </c>
      <c r="G172" s="94">
        <v>21</v>
      </c>
      <c r="H172" s="94">
        <v>4</v>
      </c>
      <c r="I172" s="94">
        <v>73</v>
      </c>
      <c r="J172" s="94">
        <v>333</v>
      </c>
      <c r="K172" s="94">
        <v>6</v>
      </c>
      <c r="L172" s="94">
        <v>19</v>
      </c>
      <c r="M172" s="94">
        <v>8</v>
      </c>
      <c r="N172" s="94">
        <v>28</v>
      </c>
      <c r="O172" s="94">
        <v>2</v>
      </c>
      <c r="P172" s="94">
        <v>170</v>
      </c>
      <c r="Q172" s="94">
        <v>6</v>
      </c>
      <c r="R172" s="94">
        <v>15</v>
      </c>
      <c r="S172" s="94">
        <v>110</v>
      </c>
      <c r="T172" s="94">
        <v>44</v>
      </c>
      <c r="U172" s="94">
        <v>35</v>
      </c>
      <c r="V172" s="94">
        <v>22</v>
      </c>
      <c r="W172" s="94">
        <v>8</v>
      </c>
      <c r="X172" s="94">
        <v>11</v>
      </c>
      <c r="Y172" s="94">
        <v>0</v>
      </c>
      <c r="Z172" s="94">
        <v>407</v>
      </c>
      <c r="AA172" s="94">
        <v>57</v>
      </c>
      <c r="AB172" s="94">
        <v>48</v>
      </c>
      <c r="AC172" s="94">
        <v>28</v>
      </c>
      <c r="AD172" s="94">
        <v>148</v>
      </c>
      <c r="AE172" s="94">
        <v>1</v>
      </c>
      <c r="AF172" s="94">
        <v>11</v>
      </c>
      <c r="AG172" s="94">
        <v>82</v>
      </c>
      <c r="AH172" s="94">
        <v>7</v>
      </c>
      <c r="AI172" s="94">
        <v>28</v>
      </c>
      <c r="AJ172" s="94"/>
      <c r="AK172" s="59" t="s">
        <v>233</v>
      </c>
    </row>
    <row r="173" spans="1:37" s="11" customFormat="1" ht="15">
      <c r="A173" s="379"/>
      <c r="B173" s="17" t="s">
        <v>145</v>
      </c>
      <c r="C173" s="376"/>
      <c r="D173" s="77"/>
      <c r="E173" s="94">
        <f t="shared" si="21"/>
        <v>90476</v>
      </c>
      <c r="F173" s="63" t="s">
        <v>235</v>
      </c>
      <c r="G173" s="94">
        <v>3301</v>
      </c>
      <c r="H173" s="94">
        <v>1493</v>
      </c>
      <c r="I173" s="94">
        <v>1746</v>
      </c>
      <c r="J173" s="94">
        <v>7205</v>
      </c>
      <c r="K173" s="94">
        <v>938</v>
      </c>
      <c r="L173" s="94">
        <v>3363</v>
      </c>
      <c r="M173" s="94">
        <v>4292</v>
      </c>
      <c r="N173" s="94">
        <v>1105</v>
      </c>
      <c r="O173" s="94">
        <v>909</v>
      </c>
      <c r="P173" s="94">
        <v>9532</v>
      </c>
      <c r="Q173" s="94">
        <v>1390</v>
      </c>
      <c r="R173" s="94">
        <v>1450</v>
      </c>
      <c r="S173" s="94">
        <v>5935</v>
      </c>
      <c r="T173" s="94">
        <v>2217</v>
      </c>
      <c r="U173" s="94">
        <v>5482</v>
      </c>
      <c r="V173" s="94">
        <v>2228</v>
      </c>
      <c r="W173" s="94">
        <v>1943</v>
      </c>
      <c r="X173" s="94">
        <v>2227</v>
      </c>
      <c r="Y173" s="94">
        <v>1351</v>
      </c>
      <c r="Z173" s="94">
        <v>7575</v>
      </c>
      <c r="AA173" s="94">
        <v>3157</v>
      </c>
      <c r="AB173" s="94">
        <v>2492</v>
      </c>
      <c r="AC173" s="94">
        <v>2744</v>
      </c>
      <c r="AD173" s="94">
        <v>1591</v>
      </c>
      <c r="AE173" s="94">
        <v>590</v>
      </c>
      <c r="AF173" s="94">
        <v>3246</v>
      </c>
      <c r="AG173" s="94">
        <v>6012</v>
      </c>
      <c r="AH173" s="94">
        <v>1919</v>
      </c>
      <c r="AI173" s="94">
        <v>3043</v>
      </c>
      <c r="AJ173" s="94"/>
      <c r="AK173" s="59" t="s">
        <v>233</v>
      </c>
    </row>
    <row r="174" spans="1:37" s="11" customFormat="1" ht="15">
      <c r="A174" s="379"/>
      <c r="B174" s="17" t="s">
        <v>102</v>
      </c>
      <c r="C174" s="376"/>
      <c r="D174" s="77"/>
      <c r="E174" s="83">
        <f>E172*100/E173/100</f>
        <v>0.01914319819620673</v>
      </c>
      <c r="F174" s="63" t="s">
        <v>235</v>
      </c>
      <c r="G174" s="83">
        <f aca="true" t="shared" si="24" ref="G174:AI174">G172*100/G173/100</f>
        <v>0.006361708573159649</v>
      </c>
      <c r="H174" s="83">
        <f t="shared" si="24"/>
        <v>0.002679169457468185</v>
      </c>
      <c r="I174" s="83">
        <f t="shared" si="24"/>
        <v>0.04180985108820161</v>
      </c>
      <c r="J174" s="83">
        <f t="shared" si="24"/>
        <v>0.04621790423317141</v>
      </c>
      <c r="K174" s="83">
        <f t="shared" si="24"/>
        <v>0.006396588486140725</v>
      </c>
      <c r="L174" s="83">
        <f t="shared" si="24"/>
        <v>0.005649717514124294</v>
      </c>
      <c r="M174" s="83">
        <f t="shared" si="24"/>
        <v>0.001863932898415657</v>
      </c>
      <c r="N174" s="83">
        <f t="shared" si="24"/>
        <v>0.025339366515837104</v>
      </c>
      <c r="O174" s="83">
        <f t="shared" si="24"/>
        <v>0.0022002200220022</v>
      </c>
      <c r="P174" s="83">
        <f t="shared" si="24"/>
        <v>0.017834662190516156</v>
      </c>
      <c r="Q174" s="83">
        <f t="shared" si="24"/>
        <v>0.004316546762589928</v>
      </c>
      <c r="R174" s="83">
        <f t="shared" si="24"/>
        <v>0.010344827586206896</v>
      </c>
      <c r="S174" s="83">
        <f t="shared" si="24"/>
        <v>0.018534119629317607</v>
      </c>
      <c r="T174" s="83">
        <f t="shared" si="24"/>
        <v>0.01984663960306721</v>
      </c>
      <c r="U174" s="83">
        <f t="shared" si="24"/>
        <v>0.0063845311929952575</v>
      </c>
      <c r="V174" s="83">
        <f t="shared" si="24"/>
        <v>0.009874326750448833</v>
      </c>
      <c r="W174" s="83">
        <f t="shared" si="24"/>
        <v>0.004117344312918168</v>
      </c>
      <c r="X174" s="83">
        <f t="shared" si="24"/>
        <v>0.004939380332285586</v>
      </c>
      <c r="Y174" s="83">
        <f t="shared" si="24"/>
        <v>0</v>
      </c>
      <c r="Z174" s="83">
        <f t="shared" si="24"/>
        <v>0.053729372937293726</v>
      </c>
      <c r="AA174" s="83">
        <f t="shared" si="24"/>
        <v>0.018055115616091227</v>
      </c>
      <c r="AB174" s="83">
        <f t="shared" si="24"/>
        <v>0.01926163723916533</v>
      </c>
      <c r="AC174" s="83">
        <f t="shared" si="24"/>
        <v>0.010204081632653062</v>
      </c>
      <c r="AD174" s="83">
        <f t="shared" si="24"/>
        <v>0.09302325581395349</v>
      </c>
      <c r="AE174" s="83">
        <f t="shared" si="24"/>
        <v>0.001694915254237288</v>
      </c>
      <c r="AF174" s="83">
        <f t="shared" si="24"/>
        <v>0.0033887861983980284</v>
      </c>
      <c r="AG174" s="83">
        <f t="shared" si="24"/>
        <v>0.013639387890884898</v>
      </c>
      <c r="AH174" s="83">
        <f t="shared" si="24"/>
        <v>0.0036477331943720686</v>
      </c>
      <c r="AI174" s="83">
        <f t="shared" si="24"/>
        <v>0.009201445941505093</v>
      </c>
      <c r="AJ174" s="83"/>
      <c r="AK174" s="59" t="s">
        <v>233</v>
      </c>
    </row>
    <row r="175" spans="1:37" s="11" customFormat="1" ht="30">
      <c r="A175" s="379"/>
      <c r="B175" s="244" t="s">
        <v>144</v>
      </c>
      <c r="C175" s="378">
        <v>2010</v>
      </c>
      <c r="D175" s="77"/>
      <c r="E175" s="94">
        <f t="shared" si="21"/>
        <v>1858</v>
      </c>
      <c r="F175" s="63" t="s">
        <v>235</v>
      </c>
      <c r="G175" s="94">
        <v>16</v>
      </c>
      <c r="H175" s="94">
        <v>0</v>
      </c>
      <c r="I175" s="94">
        <v>58</v>
      </c>
      <c r="J175" s="94">
        <v>96</v>
      </c>
      <c r="K175" s="94">
        <v>5</v>
      </c>
      <c r="L175" s="94">
        <v>38</v>
      </c>
      <c r="M175" s="94">
        <v>38</v>
      </c>
      <c r="N175" s="94">
        <v>39</v>
      </c>
      <c r="O175" s="94">
        <v>0</v>
      </c>
      <c r="P175" s="94">
        <v>57</v>
      </c>
      <c r="Q175" s="94">
        <v>16</v>
      </c>
      <c r="R175" s="94">
        <v>22</v>
      </c>
      <c r="S175" s="94">
        <v>57</v>
      </c>
      <c r="T175" s="94">
        <v>28</v>
      </c>
      <c r="U175" s="94">
        <v>21</v>
      </c>
      <c r="V175" s="94">
        <v>50</v>
      </c>
      <c r="W175" s="94">
        <v>4</v>
      </c>
      <c r="X175" s="94">
        <v>18</v>
      </c>
      <c r="Y175" s="94">
        <v>0</v>
      </c>
      <c r="Z175" s="94">
        <v>884</v>
      </c>
      <c r="AA175" s="94">
        <v>97</v>
      </c>
      <c r="AB175" s="94">
        <v>54</v>
      </c>
      <c r="AC175" s="94">
        <v>112</v>
      </c>
      <c r="AD175" s="94">
        <v>5</v>
      </c>
      <c r="AE175" s="94">
        <v>2</v>
      </c>
      <c r="AF175" s="94">
        <v>21</v>
      </c>
      <c r="AG175" s="94">
        <v>64</v>
      </c>
      <c r="AH175" s="94">
        <v>32</v>
      </c>
      <c r="AI175" s="94">
        <v>24</v>
      </c>
      <c r="AJ175" s="94"/>
      <c r="AK175" s="59" t="s">
        <v>233</v>
      </c>
    </row>
    <row r="176" spans="1:37" s="11" customFormat="1" ht="15">
      <c r="A176" s="379"/>
      <c r="B176" s="244" t="s">
        <v>145</v>
      </c>
      <c r="C176" s="378"/>
      <c r="D176" s="77"/>
      <c r="E176" s="94">
        <f t="shared" si="21"/>
        <v>92202</v>
      </c>
      <c r="F176" s="63" t="s">
        <v>235</v>
      </c>
      <c r="G176" s="94">
        <v>3393</v>
      </c>
      <c r="H176" s="94">
        <v>1626</v>
      </c>
      <c r="I176" s="94">
        <v>1736</v>
      </c>
      <c r="J176" s="94">
        <v>7058</v>
      </c>
      <c r="K176" s="94">
        <v>1036</v>
      </c>
      <c r="L176" s="94">
        <v>3455</v>
      </c>
      <c r="M176" s="94">
        <v>4326</v>
      </c>
      <c r="N176" s="94">
        <v>1124</v>
      </c>
      <c r="O176" s="94">
        <v>991</v>
      </c>
      <c r="P176" s="94">
        <v>9235</v>
      </c>
      <c r="Q176" s="94">
        <v>1541</v>
      </c>
      <c r="R176" s="94">
        <v>1455</v>
      </c>
      <c r="S176" s="94">
        <v>5738</v>
      </c>
      <c r="T176" s="94">
        <v>2227</v>
      </c>
      <c r="U176" s="94">
        <v>5417</v>
      </c>
      <c r="V176" s="94">
        <v>2341</v>
      </c>
      <c r="W176" s="94">
        <v>2142</v>
      </c>
      <c r="X176" s="94">
        <v>2276</v>
      </c>
      <c r="Y176" s="94">
        <v>1348</v>
      </c>
      <c r="Z176" s="94">
        <v>7781</v>
      </c>
      <c r="AA176" s="94">
        <v>3415</v>
      </c>
      <c r="AB176" s="94">
        <v>2480</v>
      </c>
      <c r="AC176" s="94">
        <v>2567</v>
      </c>
      <c r="AD176" s="94">
        <v>1703</v>
      </c>
      <c r="AE176" s="94">
        <v>798</v>
      </c>
      <c r="AF176" s="94">
        <v>3163</v>
      </c>
      <c r="AG176" s="94">
        <v>6441</v>
      </c>
      <c r="AH176" s="94">
        <v>2258</v>
      </c>
      <c r="AI176" s="94">
        <v>3131</v>
      </c>
      <c r="AJ176" s="94"/>
      <c r="AK176" s="59" t="s">
        <v>233</v>
      </c>
    </row>
    <row r="177" spans="1:37" s="11" customFormat="1" ht="15">
      <c r="A177" s="379"/>
      <c r="B177" s="244" t="s">
        <v>102</v>
      </c>
      <c r="C177" s="378"/>
      <c r="D177" s="77"/>
      <c r="E177" s="83">
        <f>E175*100/E176/100</f>
        <v>0.020151406693997963</v>
      </c>
      <c r="F177" s="63" t="s">
        <v>235</v>
      </c>
      <c r="G177" s="83">
        <f aca="true" t="shared" si="25" ref="G177:AI177">G175*100/G176/100</f>
        <v>0.004715590922487474</v>
      </c>
      <c r="H177" s="83">
        <f t="shared" si="25"/>
        <v>0</v>
      </c>
      <c r="I177" s="83">
        <f t="shared" si="25"/>
        <v>0.03341013824884793</v>
      </c>
      <c r="J177" s="83">
        <f t="shared" si="25"/>
        <v>0.013601586851799376</v>
      </c>
      <c r="K177" s="83">
        <f t="shared" si="25"/>
        <v>0.004826254826254826</v>
      </c>
      <c r="L177" s="83">
        <f t="shared" si="25"/>
        <v>0.010998552821997106</v>
      </c>
      <c r="M177" s="83">
        <f t="shared" si="25"/>
        <v>0.00878409616273694</v>
      </c>
      <c r="N177" s="83">
        <f t="shared" si="25"/>
        <v>0.03469750889679715</v>
      </c>
      <c r="O177" s="83">
        <f t="shared" si="25"/>
        <v>0</v>
      </c>
      <c r="P177" s="83">
        <f t="shared" si="25"/>
        <v>0.006172171088251219</v>
      </c>
      <c r="Q177" s="83">
        <f t="shared" si="25"/>
        <v>0.010382868267358857</v>
      </c>
      <c r="R177" s="83">
        <f t="shared" si="25"/>
        <v>0.015120274914089347</v>
      </c>
      <c r="S177" s="83">
        <f t="shared" si="25"/>
        <v>0.009933774834437087</v>
      </c>
      <c r="T177" s="83">
        <f t="shared" si="25"/>
        <v>0.012572968118545127</v>
      </c>
      <c r="U177" s="83">
        <f t="shared" si="25"/>
        <v>0.0038766845117223555</v>
      </c>
      <c r="V177" s="83">
        <f t="shared" si="25"/>
        <v>0.021358393848782572</v>
      </c>
      <c r="W177" s="83">
        <f t="shared" si="25"/>
        <v>0.0018674136321195146</v>
      </c>
      <c r="X177" s="83">
        <f t="shared" si="25"/>
        <v>0.007908611599297012</v>
      </c>
      <c r="Y177" s="83">
        <f t="shared" si="25"/>
        <v>0</v>
      </c>
      <c r="Z177" s="83">
        <f t="shared" si="25"/>
        <v>0.11361007582572935</v>
      </c>
      <c r="AA177" s="83">
        <f t="shared" si="25"/>
        <v>0.02840409956076135</v>
      </c>
      <c r="AB177" s="83">
        <f t="shared" si="25"/>
        <v>0.021774193548387097</v>
      </c>
      <c r="AC177" s="83">
        <f t="shared" si="25"/>
        <v>0.0436306973120374</v>
      </c>
      <c r="AD177" s="83">
        <f t="shared" si="25"/>
        <v>0.0029359953024075164</v>
      </c>
      <c r="AE177" s="83">
        <f t="shared" si="25"/>
        <v>0.002506265664160401</v>
      </c>
      <c r="AF177" s="83">
        <f t="shared" si="25"/>
        <v>0.00663926651912741</v>
      </c>
      <c r="AG177" s="83">
        <f t="shared" si="25"/>
        <v>0.009936345287998758</v>
      </c>
      <c r="AH177" s="83">
        <f t="shared" si="25"/>
        <v>0.0141718334809566</v>
      </c>
      <c r="AI177" s="83">
        <f t="shared" si="25"/>
        <v>0.007665282657297988</v>
      </c>
      <c r="AJ177" s="83"/>
      <c r="AK177" s="59" t="s">
        <v>233</v>
      </c>
    </row>
    <row r="178" spans="1:37" s="11" customFormat="1" ht="30">
      <c r="A178" s="234"/>
      <c r="B178" s="244" t="s">
        <v>144</v>
      </c>
      <c r="C178" s="242">
        <v>2011</v>
      </c>
      <c r="D178" s="77"/>
      <c r="E178" s="83"/>
      <c r="F178" s="6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75"/>
    </row>
    <row r="179" spans="1:37" s="11" customFormat="1" ht="15">
      <c r="A179" s="234"/>
      <c r="B179" s="244" t="s">
        <v>145</v>
      </c>
      <c r="C179" s="242"/>
      <c r="D179" s="77"/>
      <c r="E179" s="83"/>
      <c r="F179" s="6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75"/>
    </row>
    <row r="180" spans="1:37" s="11" customFormat="1" ht="15">
      <c r="A180" s="234"/>
      <c r="B180" s="244" t="s">
        <v>102</v>
      </c>
      <c r="C180" s="242"/>
      <c r="D180" s="77"/>
      <c r="E180" s="83"/>
      <c r="F180" s="6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75"/>
    </row>
    <row r="181" spans="1:37" s="11" customFormat="1" ht="30">
      <c r="A181" s="234"/>
      <c r="B181" s="244" t="s">
        <v>144</v>
      </c>
      <c r="C181" s="242">
        <v>2012</v>
      </c>
      <c r="D181" s="77"/>
      <c r="E181" s="83"/>
      <c r="F181" s="6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75"/>
    </row>
    <row r="182" spans="1:37" s="11" customFormat="1" ht="15">
      <c r="A182" s="234"/>
      <c r="B182" s="244" t="s">
        <v>145</v>
      </c>
      <c r="C182" s="242"/>
      <c r="D182" s="77"/>
      <c r="E182" s="83"/>
      <c r="F182" s="6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75"/>
    </row>
    <row r="183" spans="1:37" s="11" customFormat="1" ht="15">
      <c r="A183" s="234"/>
      <c r="B183" s="244" t="s">
        <v>102</v>
      </c>
      <c r="C183" s="242"/>
      <c r="D183" s="77"/>
      <c r="E183" s="83"/>
      <c r="F183" s="6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75"/>
    </row>
    <row r="184" spans="1:37" s="11" customFormat="1" ht="30">
      <c r="A184" s="248"/>
      <c r="B184" s="244" t="s">
        <v>144</v>
      </c>
      <c r="C184" s="242">
        <v>2013</v>
      </c>
      <c r="D184" s="77"/>
      <c r="E184" s="83"/>
      <c r="F184" s="6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75"/>
    </row>
    <row r="185" spans="1:37" s="11" customFormat="1" ht="15">
      <c r="A185" s="248"/>
      <c r="B185" s="244" t="s">
        <v>145</v>
      </c>
      <c r="C185" s="242"/>
      <c r="D185" s="77"/>
      <c r="E185" s="83"/>
      <c r="F185" s="6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75"/>
    </row>
    <row r="186" spans="1:37" s="11" customFormat="1" ht="15">
      <c r="A186" s="248"/>
      <c r="B186" s="244" t="s">
        <v>102</v>
      </c>
      <c r="C186" s="242"/>
      <c r="D186" s="77"/>
      <c r="E186" s="83"/>
      <c r="F186" s="6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75"/>
    </row>
    <row r="187" spans="1:37" s="11" customFormat="1" ht="30">
      <c r="A187" s="375" t="s">
        <v>820</v>
      </c>
      <c r="B187" s="17" t="s">
        <v>146</v>
      </c>
      <c r="C187" s="62">
        <v>2005</v>
      </c>
      <c r="D187" s="77"/>
      <c r="E187" s="82">
        <f t="shared" si="21"/>
        <v>0</v>
      </c>
      <c r="F187" s="63" t="s">
        <v>235</v>
      </c>
      <c r="G187" s="63" t="s">
        <v>235</v>
      </c>
      <c r="H187" s="63" t="s">
        <v>235</v>
      </c>
      <c r="I187" s="63" t="s">
        <v>235</v>
      </c>
      <c r="J187" s="63" t="s">
        <v>235</v>
      </c>
      <c r="K187" s="63" t="s">
        <v>235</v>
      </c>
      <c r="L187" s="63" t="s">
        <v>235</v>
      </c>
      <c r="M187" s="63" t="s">
        <v>235</v>
      </c>
      <c r="N187" s="63" t="s">
        <v>235</v>
      </c>
      <c r="O187" s="63" t="s">
        <v>235</v>
      </c>
      <c r="P187" s="63" t="s">
        <v>235</v>
      </c>
      <c r="Q187" s="63" t="s">
        <v>235</v>
      </c>
      <c r="R187" s="63" t="s">
        <v>235</v>
      </c>
      <c r="S187" s="63" t="s">
        <v>235</v>
      </c>
      <c r="T187" s="63" t="s">
        <v>235</v>
      </c>
      <c r="U187" s="63" t="s">
        <v>235</v>
      </c>
      <c r="V187" s="63" t="s">
        <v>235</v>
      </c>
      <c r="W187" s="63" t="s">
        <v>235</v>
      </c>
      <c r="X187" s="63" t="s">
        <v>235</v>
      </c>
      <c r="Y187" s="63" t="s">
        <v>235</v>
      </c>
      <c r="Z187" s="63" t="s">
        <v>235</v>
      </c>
      <c r="AA187" s="63" t="s">
        <v>235</v>
      </c>
      <c r="AB187" s="63" t="s">
        <v>235</v>
      </c>
      <c r="AC187" s="63" t="s">
        <v>235</v>
      </c>
      <c r="AD187" s="63" t="s">
        <v>235</v>
      </c>
      <c r="AE187" s="63" t="s">
        <v>235</v>
      </c>
      <c r="AF187" s="63" t="s">
        <v>235</v>
      </c>
      <c r="AG187" s="63" t="s">
        <v>235</v>
      </c>
      <c r="AH187" s="63" t="s">
        <v>235</v>
      </c>
      <c r="AI187" s="63" t="s">
        <v>235</v>
      </c>
      <c r="AJ187" s="63"/>
      <c r="AK187" s="59" t="s">
        <v>233</v>
      </c>
    </row>
    <row r="188" spans="1:37" s="11" customFormat="1" ht="15">
      <c r="A188" s="375"/>
      <c r="B188" s="17" t="s">
        <v>147</v>
      </c>
      <c r="C188" s="62"/>
      <c r="D188" s="77"/>
      <c r="E188" s="82">
        <f t="shared" si="21"/>
        <v>0</v>
      </c>
      <c r="F188" s="63" t="s">
        <v>235</v>
      </c>
      <c r="G188" s="63" t="s">
        <v>235</v>
      </c>
      <c r="H188" s="63" t="s">
        <v>235</v>
      </c>
      <c r="I188" s="63" t="s">
        <v>235</v>
      </c>
      <c r="J188" s="63" t="s">
        <v>235</v>
      </c>
      <c r="K188" s="63" t="s">
        <v>235</v>
      </c>
      <c r="L188" s="63" t="s">
        <v>235</v>
      </c>
      <c r="M188" s="63" t="s">
        <v>235</v>
      </c>
      <c r="N188" s="63" t="s">
        <v>235</v>
      </c>
      <c r="O188" s="63" t="s">
        <v>235</v>
      </c>
      <c r="P188" s="63" t="s">
        <v>235</v>
      </c>
      <c r="Q188" s="63" t="s">
        <v>235</v>
      </c>
      <c r="R188" s="63" t="s">
        <v>235</v>
      </c>
      <c r="S188" s="63" t="s">
        <v>235</v>
      </c>
      <c r="T188" s="63" t="s">
        <v>235</v>
      </c>
      <c r="U188" s="63" t="s">
        <v>235</v>
      </c>
      <c r="V188" s="63" t="s">
        <v>235</v>
      </c>
      <c r="W188" s="63" t="s">
        <v>235</v>
      </c>
      <c r="X188" s="63" t="s">
        <v>235</v>
      </c>
      <c r="Y188" s="63" t="s">
        <v>235</v>
      </c>
      <c r="Z188" s="63" t="s">
        <v>235</v>
      </c>
      <c r="AA188" s="63" t="s">
        <v>235</v>
      </c>
      <c r="AB188" s="63" t="s">
        <v>235</v>
      </c>
      <c r="AC188" s="63" t="s">
        <v>235</v>
      </c>
      <c r="AD188" s="63" t="s">
        <v>235</v>
      </c>
      <c r="AE188" s="63" t="s">
        <v>235</v>
      </c>
      <c r="AF188" s="63" t="s">
        <v>235</v>
      </c>
      <c r="AG188" s="63" t="s">
        <v>235</v>
      </c>
      <c r="AH188" s="63" t="s">
        <v>235</v>
      </c>
      <c r="AI188" s="63" t="s">
        <v>235</v>
      </c>
      <c r="AJ188" s="63"/>
      <c r="AK188" s="59" t="s">
        <v>233</v>
      </c>
    </row>
    <row r="189" spans="1:37" s="11" customFormat="1" ht="15">
      <c r="A189" s="375"/>
      <c r="B189" s="17" t="s">
        <v>102</v>
      </c>
      <c r="C189" s="62"/>
      <c r="D189" s="77"/>
      <c r="E189" s="82">
        <f t="shared" si="21"/>
        <v>0</v>
      </c>
      <c r="F189" s="63" t="s">
        <v>235</v>
      </c>
      <c r="G189" s="63" t="s">
        <v>235</v>
      </c>
      <c r="H189" s="63" t="s">
        <v>235</v>
      </c>
      <c r="I189" s="63" t="s">
        <v>235</v>
      </c>
      <c r="J189" s="63" t="s">
        <v>235</v>
      </c>
      <c r="K189" s="63" t="s">
        <v>235</v>
      </c>
      <c r="L189" s="63" t="s">
        <v>235</v>
      </c>
      <c r="M189" s="63" t="s">
        <v>235</v>
      </c>
      <c r="N189" s="63" t="s">
        <v>235</v>
      </c>
      <c r="O189" s="63" t="s">
        <v>235</v>
      </c>
      <c r="P189" s="63" t="s">
        <v>235</v>
      </c>
      <c r="Q189" s="63" t="s">
        <v>235</v>
      </c>
      <c r="R189" s="63" t="s">
        <v>235</v>
      </c>
      <c r="S189" s="63" t="s">
        <v>235</v>
      </c>
      <c r="T189" s="63" t="s">
        <v>235</v>
      </c>
      <c r="U189" s="63" t="s">
        <v>235</v>
      </c>
      <c r="V189" s="63" t="s">
        <v>235</v>
      </c>
      <c r="W189" s="63" t="s">
        <v>235</v>
      </c>
      <c r="X189" s="63" t="s">
        <v>235</v>
      </c>
      <c r="Y189" s="63" t="s">
        <v>235</v>
      </c>
      <c r="Z189" s="63" t="s">
        <v>235</v>
      </c>
      <c r="AA189" s="63" t="s">
        <v>235</v>
      </c>
      <c r="AB189" s="63" t="s">
        <v>235</v>
      </c>
      <c r="AC189" s="63" t="s">
        <v>235</v>
      </c>
      <c r="AD189" s="63" t="s">
        <v>235</v>
      </c>
      <c r="AE189" s="63" t="s">
        <v>235</v>
      </c>
      <c r="AF189" s="63" t="s">
        <v>235</v>
      </c>
      <c r="AG189" s="63" t="s">
        <v>235</v>
      </c>
      <c r="AH189" s="63" t="s">
        <v>235</v>
      </c>
      <c r="AI189" s="63" t="s">
        <v>235</v>
      </c>
      <c r="AJ189" s="63"/>
      <c r="AK189" s="59" t="s">
        <v>233</v>
      </c>
    </row>
    <row r="190" spans="1:37" s="11" customFormat="1" ht="30">
      <c r="A190" s="375"/>
      <c r="B190" s="12" t="s">
        <v>146</v>
      </c>
      <c r="C190" s="62">
        <v>2006</v>
      </c>
      <c r="D190" s="77"/>
      <c r="E190" s="82">
        <f t="shared" si="21"/>
        <v>0</v>
      </c>
      <c r="F190" s="63" t="s">
        <v>235</v>
      </c>
      <c r="G190" s="63" t="s">
        <v>235</v>
      </c>
      <c r="H190" s="63" t="s">
        <v>235</v>
      </c>
      <c r="I190" s="63" t="s">
        <v>235</v>
      </c>
      <c r="J190" s="63" t="s">
        <v>235</v>
      </c>
      <c r="K190" s="63" t="s">
        <v>235</v>
      </c>
      <c r="L190" s="63" t="s">
        <v>235</v>
      </c>
      <c r="M190" s="63" t="s">
        <v>235</v>
      </c>
      <c r="N190" s="63" t="s">
        <v>235</v>
      </c>
      <c r="O190" s="63" t="s">
        <v>235</v>
      </c>
      <c r="P190" s="63" t="s">
        <v>235</v>
      </c>
      <c r="Q190" s="63" t="s">
        <v>235</v>
      </c>
      <c r="R190" s="63" t="s">
        <v>235</v>
      </c>
      <c r="S190" s="63" t="s">
        <v>235</v>
      </c>
      <c r="T190" s="63" t="s">
        <v>235</v>
      </c>
      <c r="U190" s="63" t="s">
        <v>235</v>
      </c>
      <c r="V190" s="63" t="s">
        <v>235</v>
      </c>
      <c r="W190" s="63" t="s">
        <v>235</v>
      </c>
      <c r="X190" s="63" t="s">
        <v>235</v>
      </c>
      <c r="Y190" s="63" t="s">
        <v>235</v>
      </c>
      <c r="Z190" s="63" t="s">
        <v>235</v>
      </c>
      <c r="AA190" s="63" t="s">
        <v>235</v>
      </c>
      <c r="AB190" s="63" t="s">
        <v>235</v>
      </c>
      <c r="AC190" s="63" t="s">
        <v>235</v>
      </c>
      <c r="AD190" s="63" t="s">
        <v>235</v>
      </c>
      <c r="AE190" s="63" t="s">
        <v>235</v>
      </c>
      <c r="AF190" s="63" t="s">
        <v>235</v>
      </c>
      <c r="AG190" s="63" t="s">
        <v>235</v>
      </c>
      <c r="AH190" s="63" t="s">
        <v>235</v>
      </c>
      <c r="AI190" s="63" t="s">
        <v>235</v>
      </c>
      <c r="AJ190" s="63"/>
      <c r="AK190" s="59" t="s">
        <v>233</v>
      </c>
    </row>
    <row r="191" spans="1:37" s="11" customFormat="1" ht="15">
      <c r="A191" s="375"/>
      <c r="B191" s="12" t="s">
        <v>147</v>
      </c>
      <c r="C191" s="62"/>
      <c r="D191" s="77"/>
      <c r="E191" s="82">
        <f t="shared" si="21"/>
        <v>0</v>
      </c>
      <c r="F191" s="63" t="s">
        <v>235</v>
      </c>
      <c r="G191" s="63" t="s">
        <v>235</v>
      </c>
      <c r="H191" s="63" t="s">
        <v>235</v>
      </c>
      <c r="I191" s="63" t="s">
        <v>235</v>
      </c>
      <c r="J191" s="63" t="s">
        <v>235</v>
      </c>
      <c r="K191" s="63" t="s">
        <v>235</v>
      </c>
      <c r="L191" s="63" t="s">
        <v>235</v>
      </c>
      <c r="M191" s="63" t="s">
        <v>235</v>
      </c>
      <c r="N191" s="63" t="s">
        <v>235</v>
      </c>
      <c r="O191" s="63" t="s">
        <v>235</v>
      </c>
      <c r="P191" s="63" t="s">
        <v>235</v>
      </c>
      <c r="Q191" s="63" t="s">
        <v>235</v>
      </c>
      <c r="R191" s="63" t="s">
        <v>235</v>
      </c>
      <c r="S191" s="63" t="s">
        <v>235</v>
      </c>
      <c r="T191" s="63" t="s">
        <v>235</v>
      </c>
      <c r="U191" s="63" t="s">
        <v>235</v>
      </c>
      <c r="V191" s="63" t="s">
        <v>235</v>
      </c>
      <c r="W191" s="63" t="s">
        <v>235</v>
      </c>
      <c r="X191" s="63" t="s">
        <v>235</v>
      </c>
      <c r="Y191" s="63" t="s">
        <v>235</v>
      </c>
      <c r="Z191" s="63" t="s">
        <v>235</v>
      </c>
      <c r="AA191" s="63" t="s">
        <v>235</v>
      </c>
      <c r="AB191" s="63" t="s">
        <v>235</v>
      </c>
      <c r="AC191" s="63" t="s">
        <v>235</v>
      </c>
      <c r="AD191" s="63" t="s">
        <v>235</v>
      </c>
      <c r="AE191" s="63" t="s">
        <v>235</v>
      </c>
      <c r="AF191" s="63" t="s">
        <v>235</v>
      </c>
      <c r="AG191" s="63" t="s">
        <v>235</v>
      </c>
      <c r="AH191" s="63" t="s">
        <v>235</v>
      </c>
      <c r="AI191" s="63" t="s">
        <v>235</v>
      </c>
      <c r="AJ191" s="63"/>
      <c r="AK191" s="59" t="s">
        <v>233</v>
      </c>
    </row>
    <row r="192" spans="1:37" s="11" customFormat="1" ht="15">
      <c r="A192" s="375"/>
      <c r="B192" s="12" t="s">
        <v>102</v>
      </c>
      <c r="C192" s="62"/>
      <c r="D192" s="77"/>
      <c r="E192" s="82">
        <f t="shared" si="21"/>
        <v>0</v>
      </c>
      <c r="F192" s="63" t="s">
        <v>235</v>
      </c>
      <c r="G192" s="63" t="s">
        <v>235</v>
      </c>
      <c r="H192" s="63" t="s">
        <v>235</v>
      </c>
      <c r="I192" s="63" t="s">
        <v>235</v>
      </c>
      <c r="J192" s="63" t="s">
        <v>235</v>
      </c>
      <c r="K192" s="63" t="s">
        <v>235</v>
      </c>
      <c r="L192" s="63" t="s">
        <v>235</v>
      </c>
      <c r="M192" s="63" t="s">
        <v>235</v>
      </c>
      <c r="N192" s="63" t="s">
        <v>235</v>
      </c>
      <c r="O192" s="63" t="s">
        <v>235</v>
      </c>
      <c r="P192" s="63" t="s">
        <v>235</v>
      </c>
      <c r="Q192" s="63" t="s">
        <v>235</v>
      </c>
      <c r="R192" s="63" t="s">
        <v>235</v>
      </c>
      <c r="S192" s="63" t="s">
        <v>235</v>
      </c>
      <c r="T192" s="63" t="s">
        <v>235</v>
      </c>
      <c r="U192" s="63" t="s">
        <v>235</v>
      </c>
      <c r="V192" s="63" t="s">
        <v>235</v>
      </c>
      <c r="W192" s="63" t="s">
        <v>235</v>
      </c>
      <c r="X192" s="63" t="s">
        <v>235</v>
      </c>
      <c r="Y192" s="63" t="s">
        <v>235</v>
      </c>
      <c r="Z192" s="63" t="s">
        <v>235</v>
      </c>
      <c r="AA192" s="63" t="s">
        <v>235</v>
      </c>
      <c r="AB192" s="63" t="s">
        <v>235</v>
      </c>
      <c r="AC192" s="63" t="s">
        <v>235</v>
      </c>
      <c r="AD192" s="63" t="s">
        <v>235</v>
      </c>
      <c r="AE192" s="63" t="s">
        <v>235</v>
      </c>
      <c r="AF192" s="63" t="s">
        <v>235</v>
      </c>
      <c r="AG192" s="63" t="s">
        <v>235</v>
      </c>
      <c r="AH192" s="63" t="s">
        <v>235</v>
      </c>
      <c r="AI192" s="63" t="s">
        <v>235</v>
      </c>
      <c r="AJ192" s="63"/>
      <c r="AK192" s="59" t="s">
        <v>233</v>
      </c>
    </row>
    <row r="193" spans="1:37" s="11" customFormat="1" ht="30">
      <c r="A193" s="375"/>
      <c r="B193" s="17" t="s">
        <v>146</v>
      </c>
      <c r="C193" s="62">
        <v>2007</v>
      </c>
      <c r="D193" s="77"/>
      <c r="E193" s="82">
        <f t="shared" si="21"/>
        <v>0</v>
      </c>
      <c r="F193" s="63" t="s">
        <v>235</v>
      </c>
      <c r="G193" s="63" t="s">
        <v>235</v>
      </c>
      <c r="H193" s="63" t="s">
        <v>235</v>
      </c>
      <c r="I193" s="63" t="s">
        <v>235</v>
      </c>
      <c r="J193" s="63" t="s">
        <v>235</v>
      </c>
      <c r="K193" s="63" t="s">
        <v>235</v>
      </c>
      <c r="L193" s="63" t="s">
        <v>235</v>
      </c>
      <c r="M193" s="63" t="s">
        <v>235</v>
      </c>
      <c r="N193" s="63" t="s">
        <v>235</v>
      </c>
      <c r="O193" s="63" t="s">
        <v>235</v>
      </c>
      <c r="P193" s="63" t="s">
        <v>235</v>
      </c>
      <c r="Q193" s="63" t="s">
        <v>235</v>
      </c>
      <c r="R193" s="63" t="s">
        <v>235</v>
      </c>
      <c r="S193" s="63" t="s">
        <v>235</v>
      </c>
      <c r="T193" s="63" t="s">
        <v>235</v>
      </c>
      <c r="U193" s="63" t="s">
        <v>235</v>
      </c>
      <c r="V193" s="63" t="s">
        <v>235</v>
      </c>
      <c r="W193" s="63" t="s">
        <v>235</v>
      </c>
      <c r="X193" s="63" t="s">
        <v>235</v>
      </c>
      <c r="Y193" s="63" t="s">
        <v>235</v>
      </c>
      <c r="Z193" s="63" t="s">
        <v>235</v>
      </c>
      <c r="AA193" s="63" t="s">
        <v>235</v>
      </c>
      <c r="AB193" s="63" t="s">
        <v>235</v>
      </c>
      <c r="AC193" s="63" t="s">
        <v>235</v>
      </c>
      <c r="AD193" s="63" t="s">
        <v>235</v>
      </c>
      <c r="AE193" s="63" t="s">
        <v>235</v>
      </c>
      <c r="AF193" s="63" t="s">
        <v>235</v>
      </c>
      <c r="AG193" s="63" t="s">
        <v>235</v>
      </c>
      <c r="AH193" s="63" t="s">
        <v>235</v>
      </c>
      <c r="AI193" s="63" t="s">
        <v>235</v>
      </c>
      <c r="AJ193" s="63"/>
      <c r="AK193" s="59" t="s">
        <v>233</v>
      </c>
    </row>
    <row r="194" spans="1:37" s="11" customFormat="1" ht="15">
      <c r="A194" s="375"/>
      <c r="B194" s="17" t="s">
        <v>147</v>
      </c>
      <c r="C194" s="62"/>
      <c r="D194" s="77"/>
      <c r="E194" s="82">
        <f t="shared" si="21"/>
        <v>0</v>
      </c>
      <c r="F194" s="63" t="s">
        <v>235</v>
      </c>
      <c r="G194" s="63" t="s">
        <v>235</v>
      </c>
      <c r="H194" s="63" t="s">
        <v>235</v>
      </c>
      <c r="I194" s="63" t="s">
        <v>235</v>
      </c>
      <c r="J194" s="63" t="s">
        <v>235</v>
      </c>
      <c r="K194" s="63" t="s">
        <v>235</v>
      </c>
      <c r="L194" s="63" t="s">
        <v>235</v>
      </c>
      <c r="M194" s="63" t="s">
        <v>235</v>
      </c>
      <c r="N194" s="63" t="s">
        <v>235</v>
      </c>
      <c r="O194" s="63" t="s">
        <v>235</v>
      </c>
      <c r="P194" s="63" t="s">
        <v>235</v>
      </c>
      <c r="Q194" s="63" t="s">
        <v>235</v>
      </c>
      <c r="R194" s="63" t="s">
        <v>235</v>
      </c>
      <c r="S194" s="63" t="s">
        <v>235</v>
      </c>
      <c r="T194" s="63" t="s">
        <v>235</v>
      </c>
      <c r="U194" s="63" t="s">
        <v>235</v>
      </c>
      <c r="V194" s="63" t="s">
        <v>235</v>
      </c>
      <c r="W194" s="63" t="s">
        <v>235</v>
      </c>
      <c r="X194" s="63" t="s">
        <v>235</v>
      </c>
      <c r="Y194" s="63" t="s">
        <v>235</v>
      </c>
      <c r="Z194" s="63" t="s">
        <v>235</v>
      </c>
      <c r="AA194" s="63" t="s">
        <v>235</v>
      </c>
      <c r="AB194" s="63" t="s">
        <v>235</v>
      </c>
      <c r="AC194" s="63" t="s">
        <v>235</v>
      </c>
      <c r="AD194" s="63" t="s">
        <v>235</v>
      </c>
      <c r="AE194" s="63" t="s">
        <v>235</v>
      </c>
      <c r="AF194" s="63" t="s">
        <v>235</v>
      </c>
      <c r="AG194" s="63" t="s">
        <v>235</v>
      </c>
      <c r="AH194" s="63" t="s">
        <v>235</v>
      </c>
      <c r="AI194" s="63" t="s">
        <v>235</v>
      </c>
      <c r="AJ194" s="63"/>
      <c r="AK194" s="59" t="s">
        <v>233</v>
      </c>
    </row>
    <row r="195" spans="1:37" s="11" customFormat="1" ht="15">
      <c r="A195" s="375"/>
      <c r="B195" s="17" t="s">
        <v>102</v>
      </c>
      <c r="C195" s="62"/>
      <c r="D195" s="77"/>
      <c r="E195" s="82">
        <f t="shared" si="21"/>
        <v>0</v>
      </c>
      <c r="F195" s="63" t="s">
        <v>235</v>
      </c>
      <c r="G195" s="63" t="s">
        <v>235</v>
      </c>
      <c r="H195" s="63" t="s">
        <v>235</v>
      </c>
      <c r="I195" s="63" t="s">
        <v>235</v>
      </c>
      <c r="J195" s="63" t="s">
        <v>235</v>
      </c>
      <c r="K195" s="63" t="s">
        <v>235</v>
      </c>
      <c r="L195" s="63" t="s">
        <v>235</v>
      </c>
      <c r="M195" s="63" t="s">
        <v>235</v>
      </c>
      <c r="N195" s="63" t="s">
        <v>235</v>
      </c>
      <c r="O195" s="63" t="s">
        <v>235</v>
      </c>
      <c r="P195" s="63" t="s">
        <v>235</v>
      </c>
      <c r="Q195" s="63" t="s">
        <v>235</v>
      </c>
      <c r="R195" s="63" t="s">
        <v>235</v>
      </c>
      <c r="S195" s="63" t="s">
        <v>235</v>
      </c>
      <c r="T195" s="63" t="s">
        <v>235</v>
      </c>
      <c r="U195" s="63" t="s">
        <v>235</v>
      </c>
      <c r="V195" s="63" t="s">
        <v>235</v>
      </c>
      <c r="W195" s="63" t="s">
        <v>235</v>
      </c>
      <c r="X195" s="63" t="s">
        <v>235</v>
      </c>
      <c r="Y195" s="63" t="s">
        <v>235</v>
      </c>
      <c r="Z195" s="63" t="s">
        <v>235</v>
      </c>
      <c r="AA195" s="63" t="s">
        <v>235</v>
      </c>
      <c r="AB195" s="63" t="s">
        <v>235</v>
      </c>
      <c r="AC195" s="63" t="s">
        <v>235</v>
      </c>
      <c r="AD195" s="63" t="s">
        <v>235</v>
      </c>
      <c r="AE195" s="63" t="s">
        <v>235</v>
      </c>
      <c r="AF195" s="63" t="s">
        <v>235</v>
      </c>
      <c r="AG195" s="63" t="s">
        <v>235</v>
      </c>
      <c r="AH195" s="63" t="s">
        <v>235</v>
      </c>
      <c r="AI195" s="63" t="s">
        <v>235</v>
      </c>
      <c r="AJ195" s="63"/>
      <c r="AK195" s="59" t="s">
        <v>233</v>
      </c>
    </row>
    <row r="196" spans="1:37" s="11" customFormat="1" ht="30">
      <c r="A196" s="375"/>
      <c r="B196" s="12" t="s">
        <v>146</v>
      </c>
      <c r="C196" s="62">
        <v>2008</v>
      </c>
      <c r="D196" s="77"/>
      <c r="E196" s="82">
        <f t="shared" si="21"/>
        <v>467</v>
      </c>
      <c r="F196" s="63" t="s">
        <v>235</v>
      </c>
      <c r="G196" s="98">
        <v>9</v>
      </c>
      <c r="H196" s="98">
        <v>13</v>
      </c>
      <c r="I196" s="98">
        <v>60</v>
      </c>
      <c r="J196" s="98">
        <v>9</v>
      </c>
      <c r="K196" s="98">
        <v>9</v>
      </c>
      <c r="L196" s="93"/>
      <c r="M196" s="93"/>
      <c r="N196" s="93"/>
      <c r="O196" s="98">
        <v>3</v>
      </c>
      <c r="P196" s="77"/>
      <c r="Q196" s="98">
        <v>1</v>
      </c>
      <c r="R196" s="98">
        <v>8</v>
      </c>
      <c r="S196" s="98">
        <v>15</v>
      </c>
      <c r="T196" s="98">
        <v>3</v>
      </c>
      <c r="U196" s="98">
        <v>16</v>
      </c>
      <c r="V196" s="93"/>
      <c r="W196" s="98">
        <v>5</v>
      </c>
      <c r="X196" s="94">
        <v>6</v>
      </c>
      <c r="Y196" s="94">
        <v>2</v>
      </c>
      <c r="Z196" s="94">
        <v>171</v>
      </c>
      <c r="AA196" s="94">
        <v>47</v>
      </c>
      <c r="AB196" s="94">
        <v>14</v>
      </c>
      <c r="AC196" s="94">
        <v>32</v>
      </c>
      <c r="AD196" s="94">
        <v>5</v>
      </c>
      <c r="AE196" s="94">
        <v>9</v>
      </c>
      <c r="AF196" s="93" t="s">
        <v>235</v>
      </c>
      <c r="AG196" s="94">
        <v>21</v>
      </c>
      <c r="AH196" s="93" t="s">
        <v>235</v>
      </c>
      <c r="AI196" s="94">
        <v>9</v>
      </c>
      <c r="AJ196" s="94"/>
      <c r="AK196" s="59" t="s">
        <v>233</v>
      </c>
    </row>
    <row r="197" spans="1:37" s="11" customFormat="1" ht="15">
      <c r="A197" s="375"/>
      <c r="B197" s="12" t="s">
        <v>147</v>
      </c>
      <c r="C197" s="62"/>
      <c r="D197" s="77"/>
      <c r="E197" s="94">
        <f t="shared" si="21"/>
        <v>18034</v>
      </c>
      <c r="F197" s="63" t="s">
        <v>235</v>
      </c>
      <c r="G197" s="98">
        <v>605</v>
      </c>
      <c r="H197" s="98">
        <v>192</v>
      </c>
      <c r="I197" s="98">
        <v>253</v>
      </c>
      <c r="J197" s="94">
        <v>2334</v>
      </c>
      <c r="K197" s="98">
        <v>255</v>
      </c>
      <c r="L197" s="98">
        <v>967</v>
      </c>
      <c r="M197" s="94">
        <v>1101</v>
      </c>
      <c r="N197" s="98">
        <v>257</v>
      </c>
      <c r="O197" s="98">
        <v>89</v>
      </c>
      <c r="P197" s="77"/>
      <c r="Q197" s="98">
        <v>150</v>
      </c>
      <c r="R197" s="98">
        <v>407</v>
      </c>
      <c r="S197" s="94">
        <v>1246</v>
      </c>
      <c r="T197" s="98">
        <v>402</v>
      </c>
      <c r="U197" s="94">
        <v>1651</v>
      </c>
      <c r="V197" s="98">
        <v>222</v>
      </c>
      <c r="W197" s="98">
        <v>319</v>
      </c>
      <c r="X197" s="94">
        <v>353</v>
      </c>
      <c r="Y197" s="94">
        <v>262</v>
      </c>
      <c r="Z197" s="94">
        <v>2325</v>
      </c>
      <c r="AA197" s="94">
        <v>757</v>
      </c>
      <c r="AB197" s="94">
        <v>604</v>
      </c>
      <c r="AC197" s="94">
        <v>547</v>
      </c>
      <c r="AD197" s="98">
        <v>335</v>
      </c>
      <c r="AE197" s="93" t="s">
        <v>235</v>
      </c>
      <c r="AF197" s="94">
        <v>1033</v>
      </c>
      <c r="AG197" s="94">
        <v>767</v>
      </c>
      <c r="AH197" s="93" t="s">
        <v>235</v>
      </c>
      <c r="AI197" s="94">
        <v>601</v>
      </c>
      <c r="AJ197" s="94"/>
      <c r="AK197" s="59" t="s">
        <v>233</v>
      </c>
    </row>
    <row r="198" spans="1:37" s="11" customFormat="1" ht="15">
      <c r="A198" s="375"/>
      <c r="B198" s="12" t="s">
        <v>102</v>
      </c>
      <c r="C198" s="62"/>
      <c r="D198" s="77"/>
      <c r="E198" s="83">
        <f>E196*100/E197/100</f>
        <v>0.025895530664300767</v>
      </c>
      <c r="F198" s="63" t="s">
        <v>235</v>
      </c>
      <c r="G198" s="83">
        <f aca="true" t="shared" si="26" ref="G198:AI198">G196*100/G197/100</f>
        <v>0.01487603305785124</v>
      </c>
      <c r="H198" s="83">
        <f t="shared" si="26"/>
        <v>0.06770833333333333</v>
      </c>
      <c r="I198" s="83">
        <f t="shared" si="26"/>
        <v>0.23715415019762848</v>
      </c>
      <c r="J198" s="83">
        <f t="shared" si="26"/>
        <v>0.0038560411311053984</v>
      </c>
      <c r="K198" s="83">
        <f t="shared" si="26"/>
        <v>0.03529411764705882</v>
      </c>
      <c r="L198" s="83">
        <f t="shared" si="26"/>
        <v>0</v>
      </c>
      <c r="M198" s="83">
        <f t="shared" si="26"/>
        <v>0</v>
      </c>
      <c r="N198" s="83">
        <f t="shared" si="26"/>
        <v>0</v>
      </c>
      <c r="O198" s="83">
        <f t="shared" si="26"/>
        <v>0.033707865168539325</v>
      </c>
      <c r="P198" s="83" t="s">
        <v>235</v>
      </c>
      <c r="Q198" s="83">
        <f t="shared" si="26"/>
        <v>0.006666666666666666</v>
      </c>
      <c r="R198" s="83">
        <f t="shared" si="26"/>
        <v>0.019656019656019656</v>
      </c>
      <c r="S198" s="83">
        <f t="shared" si="26"/>
        <v>0.01203852327447833</v>
      </c>
      <c r="T198" s="83">
        <f t="shared" si="26"/>
        <v>0.00746268656716418</v>
      </c>
      <c r="U198" s="83">
        <f t="shared" si="26"/>
        <v>0.009691096305269533</v>
      </c>
      <c r="V198" s="83">
        <f t="shared" si="26"/>
        <v>0</v>
      </c>
      <c r="W198" s="83">
        <f t="shared" si="26"/>
        <v>0.01567398119122257</v>
      </c>
      <c r="X198" s="83">
        <f t="shared" si="26"/>
        <v>0.0169971671388102</v>
      </c>
      <c r="Y198" s="83">
        <f t="shared" si="26"/>
        <v>0.0076335877862595426</v>
      </c>
      <c r="Z198" s="83">
        <f t="shared" si="26"/>
        <v>0.07354838709677419</v>
      </c>
      <c r="AA198" s="83">
        <f t="shared" si="26"/>
        <v>0.062087186261558784</v>
      </c>
      <c r="AB198" s="83">
        <f t="shared" si="26"/>
        <v>0.023178807947019864</v>
      </c>
      <c r="AC198" s="83">
        <f t="shared" si="26"/>
        <v>0.05850091407678245</v>
      </c>
      <c r="AD198" s="83">
        <f t="shared" si="26"/>
        <v>0.01492537313432836</v>
      </c>
      <c r="AE198" s="83" t="s">
        <v>235</v>
      </c>
      <c r="AF198" s="83" t="s">
        <v>235</v>
      </c>
      <c r="AG198" s="83">
        <f t="shared" si="26"/>
        <v>0.027379400260756196</v>
      </c>
      <c r="AH198" s="83" t="s">
        <v>235</v>
      </c>
      <c r="AI198" s="83">
        <f t="shared" si="26"/>
        <v>0.014975041597337771</v>
      </c>
      <c r="AJ198" s="83"/>
      <c r="AK198" s="59" t="s">
        <v>233</v>
      </c>
    </row>
    <row r="199" spans="1:37" s="11" customFormat="1" ht="30">
      <c r="A199" s="375"/>
      <c r="B199" s="17" t="s">
        <v>146</v>
      </c>
      <c r="C199" s="62">
        <v>2009</v>
      </c>
      <c r="D199" s="77"/>
      <c r="E199" s="82">
        <f t="shared" si="21"/>
        <v>320</v>
      </c>
      <c r="F199" s="63" t="s">
        <v>235</v>
      </c>
      <c r="G199" s="94">
        <v>1</v>
      </c>
      <c r="H199" s="94">
        <v>0</v>
      </c>
      <c r="I199" s="94">
        <v>5</v>
      </c>
      <c r="J199" s="94">
        <v>12</v>
      </c>
      <c r="K199" s="94">
        <v>0</v>
      </c>
      <c r="L199" s="94">
        <v>1</v>
      </c>
      <c r="M199" s="94">
        <v>1</v>
      </c>
      <c r="N199" s="94">
        <v>2</v>
      </c>
      <c r="O199" s="94">
        <v>1</v>
      </c>
      <c r="P199" s="77">
        <v>62</v>
      </c>
      <c r="Q199" s="94">
        <v>0</v>
      </c>
      <c r="R199" s="94">
        <v>2</v>
      </c>
      <c r="S199" s="94">
        <v>0</v>
      </c>
      <c r="T199" s="94">
        <v>6</v>
      </c>
      <c r="U199" s="94">
        <v>7</v>
      </c>
      <c r="V199" s="94">
        <v>3</v>
      </c>
      <c r="W199" s="94">
        <v>1</v>
      </c>
      <c r="X199" s="94">
        <v>0</v>
      </c>
      <c r="Y199" s="94">
        <v>1</v>
      </c>
      <c r="Z199" s="94">
        <v>153</v>
      </c>
      <c r="AA199" s="94">
        <v>6</v>
      </c>
      <c r="AB199" s="94">
        <v>4</v>
      </c>
      <c r="AC199" s="94">
        <v>1</v>
      </c>
      <c r="AD199" s="94">
        <v>40</v>
      </c>
      <c r="AE199" s="94">
        <v>1</v>
      </c>
      <c r="AF199" s="94">
        <v>0</v>
      </c>
      <c r="AG199" s="94">
        <v>7</v>
      </c>
      <c r="AH199" s="94">
        <v>0</v>
      </c>
      <c r="AI199" s="94">
        <v>3</v>
      </c>
      <c r="AJ199" s="94"/>
      <c r="AK199" s="59" t="s">
        <v>233</v>
      </c>
    </row>
    <row r="200" spans="1:37" s="11" customFormat="1" ht="15">
      <c r="A200" s="375"/>
      <c r="B200" s="17" t="s">
        <v>147</v>
      </c>
      <c r="C200" s="62"/>
      <c r="D200" s="77"/>
      <c r="E200" s="94">
        <f t="shared" si="21"/>
        <v>16825</v>
      </c>
      <c r="F200" s="63" t="s">
        <v>235</v>
      </c>
      <c r="G200" s="98">
        <v>378</v>
      </c>
      <c r="H200" s="98">
        <v>162</v>
      </c>
      <c r="I200" s="98">
        <v>160</v>
      </c>
      <c r="J200" s="94">
        <v>1498</v>
      </c>
      <c r="K200" s="98">
        <v>183</v>
      </c>
      <c r="L200" s="98">
        <v>649</v>
      </c>
      <c r="M200" s="98">
        <v>724</v>
      </c>
      <c r="N200" s="98">
        <v>174</v>
      </c>
      <c r="O200" s="98">
        <v>116</v>
      </c>
      <c r="P200" s="94">
        <v>3177</v>
      </c>
      <c r="Q200" s="98">
        <v>194</v>
      </c>
      <c r="R200" s="98">
        <v>297</v>
      </c>
      <c r="S200" s="98">
        <v>920</v>
      </c>
      <c r="T200" s="98">
        <v>293</v>
      </c>
      <c r="U200" s="98">
        <v>898</v>
      </c>
      <c r="V200" s="94">
        <v>282</v>
      </c>
      <c r="W200" s="94">
        <v>264</v>
      </c>
      <c r="X200" s="94">
        <v>185</v>
      </c>
      <c r="Y200" s="94">
        <v>248</v>
      </c>
      <c r="Z200" s="94">
        <v>2467</v>
      </c>
      <c r="AA200" s="94">
        <v>480</v>
      </c>
      <c r="AB200" s="94">
        <v>445</v>
      </c>
      <c r="AC200" s="94">
        <v>451</v>
      </c>
      <c r="AD200" s="94">
        <v>222</v>
      </c>
      <c r="AE200" s="94">
        <v>42</v>
      </c>
      <c r="AF200" s="94">
        <v>602</v>
      </c>
      <c r="AG200" s="94">
        <v>642</v>
      </c>
      <c r="AH200" s="94">
        <v>272</v>
      </c>
      <c r="AI200" s="94">
        <v>400</v>
      </c>
      <c r="AJ200" s="94"/>
      <c r="AK200" s="59" t="s">
        <v>233</v>
      </c>
    </row>
    <row r="201" spans="1:37" s="11" customFormat="1" ht="15">
      <c r="A201" s="375"/>
      <c r="B201" s="17" t="s">
        <v>102</v>
      </c>
      <c r="C201" s="62"/>
      <c r="D201" s="77"/>
      <c r="E201" s="83">
        <f>E199*100/E200/100</f>
        <v>0.01901931649331352</v>
      </c>
      <c r="F201" s="63" t="s">
        <v>235</v>
      </c>
      <c r="G201" s="83">
        <f aca="true" t="shared" si="27" ref="G201:AI201">G199*100/G200/100</f>
        <v>0.0026455026455026454</v>
      </c>
      <c r="H201" s="83">
        <f t="shared" si="27"/>
        <v>0</v>
      </c>
      <c r="I201" s="83">
        <f t="shared" si="27"/>
        <v>0.03125</v>
      </c>
      <c r="J201" s="83">
        <f t="shared" si="27"/>
        <v>0.008010680907877168</v>
      </c>
      <c r="K201" s="83">
        <f t="shared" si="27"/>
        <v>0</v>
      </c>
      <c r="L201" s="83">
        <f t="shared" si="27"/>
        <v>0.0015408320493066254</v>
      </c>
      <c r="M201" s="83">
        <f t="shared" si="27"/>
        <v>0.0013812154696132598</v>
      </c>
      <c r="N201" s="83">
        <f t="shared" si="27"/>
        <v>0.011494252873563218</v>
      </c>
      <c r="O201" s="83">
        <f t="shared" si="27"/>
        <v>0.008620689655172414</v>
      </c>
      <c r="P201" s="83">
        <f t="shared" si="27"/>
        <v>0.019515265974189486</v>
      </c>
      <c r="Q201" s="83">
        <f t="shared" si="27"/>
        <v>0</v>
      </c>
      <c r="R201" s="83">
        <f t="shared" si="27"/>
        <v>0.006734006734006735</v>
      </c>
      <c r="S201" s="83">
        <f t="shared" si="27"/>
        <v>0</v>
      </c>
      <c r="T201" s="83">
        <f t="shared" si="27"/>
        <v>0.020477815699658702</v>
      </c>
      <c r="U201" s="83">
        <f t="shared" si="27"/>
        <v>0.0077951002227171495</v>
      </c>
      <c r="V201" s="83">
        <f t="shared" si="27"/>
        <v>0.010638297872340425</v>
      </c>
      <c r="W201" s="83">
        <f t="shared" si="27"/>
        <v>0.003787878787878788</v>
      </c>
      <c r="X201" s="83">
        <f t="shared" si="27"/>
        <v>0</v>
      </c>
      <c r="Y201" s="83">
        <f t="shared" si="27"/>
        <v>0.004032258064516129</v>
      </c>
      <c r="Z201" s="83">
        <f t="shared" si="27"/>
        <v>0.0620186461289015</v>
      </c>
      <c r="AA201" s="83">
        <f t="shared" si="27"/>
        <v>0.0125</v>
      </c>
      <c r="AB201" s="83">
        <f t="shared" si="27"/>
        <v>0.00898876404494382</v>
      </c>
      <c r="AC201" s="83">
        <f t="shared" si="27"/>
        <v>0.0022172949002217295</v>
      </c>
      <c r="AD201" s="83">
        <f t="shared" si="27"/>
        <v>0.1801801801801802</v>
      </c>
      <c r="AE201" s="83">
        <f t="shared" si="27"/>
        <v>0.023809523809523808</v>
      </c>
      <c r="AF201" s="83">
        <f t="shared" si="27"/>
        <v>0</v>
      </c>
      <c r="AG201" s="83">
        <f t="shared" si="27"/>
        <v>0.010903426791277258</v>
      </c>
      <c r="AH201" s="83">
        <f t="shared" si="27"/>
        <v>0</v>
      </c>
      <c r="AI201" s="83">
        <f t="shared" si="27"/>
        <v>0.0075</v>
      </c>
      <c r="AJ201" s="83"/>
      <c r="AK201" s="59" t="s">
        <v>233</v>
      </c>
    </row>
    <row r="202" spans="1:37" s="11" customFormat="1" ht="30">
      <c r="A202" s="375"/>
      <c r="B202" s="244" t="s">
        <v>146</v>
      </c>
      <c r="C202" s="242">
        <v>2010</v>
      </c>
      <c r="D202" s="77"/>
      <c r="E202" s="82">
        <f t="shared" si="21"/>
        <v>585</v>
      </c>
      <c r="F202" s="63" t="s">
        <v>235</v>
      </c>
      <c r="G202" s="94">
        <v>1</v>
      </c>
      <c r="H202" s="94">
        <v>0</v>
      </c>
      <c r="I202" s="94">
        <v>2</v>
      </c>
      <c r="J202" s="94">
        <v>15</v>
      </c>
      <c r="K202" s="94">
        <v>0</v>
      </c>
      <c r="L202" s="94">
        <v>5</v>
      </c>
      <c r="M202" s="94">
        <v>9</v>
      </c>
      <c r="N202" s="94">
        <v>5</v>
      </c>
      <c r="O202" s="94">
        <v>0</v>
      </c>
      <c r="P202" s="77">
        <v>80</v>
      </c>
      <c r="Q202" s="94">
        <v>1</v>
      </c>
      <c r="R202" s="94">
        <v>0</v>
      </c>
      <c r="S202" s="94">
        <v>11</v>
      </c>
      <c r="T202" s="94">
        <v>1</v>
      </c>
      <c r="U202" s="94">
        <v>7</v>
      </c>
      <c r="V202" s="94">
        <v>12</v>
      </c>
      <c r="W202" s="94">
        <v>0</v>
      </c>
      <c r="X202" s="94">
        <v>1</v>
      </c>
      <c r="Y202" s="94">
        <v>1</v>
      </c>
      <c r="Z202" s="94">
        <v>398</v>
      </c>
      <c r="AA202" s="94">
        <v>11</v>
      </c>
      <c r="AB202" s="94">
        <v>4</v>
      </c>
      <c r="AC202" s="98">
        <v>2</v>
      </c>
      <c r="AD202" s="98">
        <v>4</v>
      </c>
      <c r="AE202" s="93">
        <v>1</v>
      </c>
      <c r="AF202" s="98">
        <v>5</v>
      </c>
      <c r="AG202" s="93">
        <v>8</v>
      </c>
      <c r="AH202" s="93">
        <v>1</v>
      </c>
      <c r="AI202" s="98"/>
      <c r="AJ202" s="98"/>
      <c r="AK202" s="59" t="s">
        <v>233</v>
      </c>
    </row>
    <row r="203" spans="1:37" s="11" customFormat="1" ht="15">
      <c r="A203" s="375"/>
      <c r="B203" s="244" t="s">
        <v>147</v>
      </c>
      <c r="C203" s="242"/>
      <c r="D203" s="77"/>
      <c r="E203" s="94">
        <f t="shared" si="21"/>
        <v>16796</v>
      </c>
      <c r="F203" s="63" t="s">
        <v>235</v>
      </c>
      <c r="G203" s="98">
        <v>455</v>
      </c>
      <c r="H203" s="98">
        <v>249</v>
      </c>
      <c r="I203" s="98">
        <v>189</v>
      </c>
      <c r="J203" s="94">
        <v>1504</v>
      </c>
      <c r="K203" s="98">
        <v>169</v>
      </c>
      <c r="L203" s="98">
        <v>755</v>
      </c>
      <c r="M203" s="98">
        <v>835</v>
      </c>
      <c r="N203" s="98">
        <v>205</v>
      </c>
      <c r="O203" s="98">
        <v>156</v>
      </c>
      <c r="P203" s="94">
        <v>1753</v>
      </c>
      <c r="Q203" s="98">
        <v>156</v>
      </c>
      <c r="R203" s="98">
        <v>295</v>
      </c>
      <c r="S203" s="98">
        <v>964</v>
      </c>
      <c r="T203" s="98">
        <v>300</v>
      </c>
      <c r="U203" s="98">
        <v>1007</v>
      </c>
      <c r="V203" s="98">
        <v>317</v>
      </c>
      <c r="W203" s="98">
        <v>266</v>
      </c>
      <c r="X203" s="94">
        <v>206</v>
      </c>
      <c r="Y203" s="94">
        <v>249</v>
      </c>
      <c r="Z203" s="94">
        <v>2732</v>
      </c>
      <c r="AA203" s="94">
        <v>587</v>
      </c>
      <c r="AB203" s="94">
        <v>436</v>
      </c>
      <c r="AC203" s="98">
        <v>435</v>
      </c>
      <c r="AD203" s="98">
        <v>290</v>
      </c>
      <c r="AE203" s="98">
        <v>60</v>
      </c>
      <c r="AF203" s="98">
        <v>716</v>
      </c>
      <c r="AG203" s="98">
        <v>752</v>
      </c>
      <c r="AH203" s="98">
        <v>266</v>
      </c>
      <c r="AI203" s="98">
        <v>492</v>
      </c>
      <c r="AJ203" s="98"/>
      <c r="AK203" s="59" t="s">
        <v>233</v>
      </c>
    </row>
    <row r="204" spans="1:37" s="11" customFormat="1" ht="15">
      <c r="A204" s="375"/>
      <c r="B204" s="244" t="s">
        <v>102</v>
      </c>
      <c r="C204" s="246"/>
      <c r="D204" s="77"/>
      <c r="E204" s="83">
        <f>E202*100/E203/100</f>
        <v>0.0348297213622291</v>
      </c>
      <c r="F204" s="63" t="s">
        <v>235</v>
      </c>
      <c r="G204" s="83">
        <f aca="true" t="shared" si="28" ref="G204:AI204">G202*100/G203/100</f>
        <v>0.002197802197802198</v>
      </c>
      <c r="H204" s="83">
        <f t="shared" si="28"/>
        <v>0</v>
      </c>
      <c r="I204" s="83">
        <f t="shared" si="28"/>
        <v>0.010582010582010581</v>
      </c>
      <c r="J204" s="83">
        <f t="shared" si="28"/>
        <v>0.00997340425531915</v>
      </c>
      <c r="K204" s="83">
        <f t="shared" si="28"/>
        <v>0</v>
      </c>
      <c r="L204" s="83">
        <f t="shared" si="28"/>
        <v>0.006622516556291392</v>
      </c>
      <c r="M204" s="83">
        <f t="shared" si="28"/>
        <v>0.010778443113772455</v>
      </c>
      <c r="N204" s="83">
        <f t="shared" si="28"/>
        <v>0.024390243902439025</v>
      </c>
      <c r="O204" s="83">
        <f t="shared" si="28"/>
        <v>0</v>
      </c>
      <c r="P204" s="83">
        <f t="shared" si="28"/>
        <v>0.045636052481460354</v>
      </c>
      <c r="Q204" s="83">
        <f t="shared" si="28"/>
        <v>0.006410256410256411</v>
      </c>
      <c r="R204" s="83">
        <f t="shared" si="28"/>
        <v>0</v>
      </c>
      <c r="S204" s="83">
        <f t="shared" si="28"/>
        <v>0.011410788381742738</v>
      </c>
      <c r="T204" s="83">
        <f t="shared" si="28"/>
        <v>0.003333333333333333</v>
      </c>
      <c r="U204" s="83">
        <f t="shared" si="28"/>
        <v>0.006951340615690169</v>
      </c>
      <c r="V204" s="83">
        <f t="shared" si="28"/>
        <v>0.03785488958990536</v>
      </c>
      <c r="W204" s="83">
        <f t="shared" si="28"/>
        <v>0</v>
      </c>
      <c r="X204" s="83">
        <f t="shared" si="28"/>
        <v>0.004854368932038835</v>
      </c>
      <c r="Y204" s="83">
        <f t="shared" si="28"/>
        <v>0.004016064257028112</v>
      </c>
      <c r="Z204" s="83">
        <f t="shared" si="28"/>
        <v>0.14568081991215226</v>
      </c>
      <c r="AA204" s="83">
        <f t="shared" si="28"/>
        <v>0.018739352640545145</v>
      </c>
      <c r="AB204" s="83">
        <f t="shared" si="28"/>
        <v>0.009174311926605505</v>
      </c>
      <c r="AC204" s="83">
        <f t="shared" si="28"/>
        <v>0.004597701149425287</v>
      </c>
      <c r="AD204" s="83">
        <f t="shared" si="28"/>
        <v>0.013793103448275864</v>
      </c>
      <c r="AE204" s="83">
        <f t="shared" si="28"/>
        <v>0.016666666666666666</v>
      </c>
      <c r="AF204" s="83">
        <f t="shared" si="28"/>
        <v>0.006983240223463687</v>
      </c>
      <c r="AG204" s="83">
        <f t="shared" si="28"/>
        <v>0.010638297872340425</v>
      </c>
      <c r="AH204" s="83">
        <f t="shared" si="28"/>
        <v>0.0037593984962406013</v>
      </c>
      <c r="AI204" s="83">
        <f t="shared" si="28"/>
        <v>0</v>
      </c>
      <c r="AJ204" s="83"/>
      <c r="AK204" s="59" t="s">
        <v>233</v>
      </c>
    </row>
    <row r="205" spans="1:37" s="11" customFormat="1" ht="30">
      <c r="A205" s="233"/>
      <c r="B205" s="244" t="s">
        <v>146</v>
      </c>
      <c r="C205" s="245">
        <v>2011</v>
      </c>
      <c r="D205" s="77"/>
      <c r="E205" s="83"/>
      <c r="F205" s="6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75"/>
    </row>
    <row r="206" spans="1:37" s="11" customFormat="1" ht="15">
      <c r="A206" s="233"/>
      <c r="B206" s="244" t="s">
        <v>147</v>
      </c>
      <c r="C206" s="245"/>
      <c r="D206" s="77"/>
      <c r="E206" s="83"/>
      <c r="F206" s="6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75"/>
    </row>
    <row r="207" spans="1:37" s="11" customFormat="1" ht="15">
      <c r="A207" s="233"/>
      <c r="B207" s="244" t="s">
        <v>102</v>
      </c>
      <c r="C207" s="245"/>
      <c r="D207" s="77"/>
      <c r="E207" s="83"/>
      <c r="F207" s="6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75"/>
    </row>
    <row r="208" spans="1:37" s="11" customFormat="1" ht="30">
      <c r="A208" s="233"/>
      <c r="B208" s="244" t="s">
        <v>146</v>
      </c>
      <c r="C208" s="245">
        <v>2012</v>
      </c>
      <c r="D208" s="77"/>
      <c r="E208" s="83"/>
      <c r="F208" s="6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75"/>
    </row>
    <row r="209" spans="1:37" s="11" customFormat="1" ht="15">
      <c r="A209" s="254"/>
      <c r="B209" s="244" t="s">
        <v>147</v>
      </c>
      <c r="C209" s="245"/>
      <c r="D209" s="77"/>
      <c r="E209" s="83"/>
      <c r="F209" s="6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75"/>
    </row>
    <row r="210" spans="1:37" s="11" customFormat="1" ht="15">
      <c r="A210" s="254"/>
      <c r="B210" s="244" t="s">
        <v>102</v>
      </c>
      <c r="C210" s="245"/>
      <c r="D210" s="77"/>
      <c r="E210" s="83"/>
      <c r="F210" s="6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75"/>
    </row>
    <row r="211" spans="1:37" s="11" customFormat="1" ht="30">
      <c r="A211" s="247"/>
      <c r="B211" s="244" t="s">
        <v>146</v>
      </c>
      <c r="C211" s="245">
        <v>2013</v>
      </c>
      <c r="D211" s="77"/>
      <c r="E211" s="83"/>
      <c r="F211" s="6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75"/>
    </row>
    <row r="212" spans="1:37" s="11" customFormat="1" ht="15">
      <c r="A212" s="233"/>
      <c r="B212" s="244" t="s">
        <v>147</v>
      </c>
      <c r="C212" s="246"/>
      <c r="D212" s="77"/>
      <c r="E212" s="83"/>
      <c r="F212" s="6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75"/>
    </row>
    <row r="213" spans="1:37" s="11" customFormat="1" ht="15">
      <c r="A213" s="233"/>
      <c r="B213" s="244" t="s">
        <v>102</v>
      </c>
      <c r="C213" s="246"/>
      <c r="D213" s="77"/>
      <c r="E213" s="83"/>
      <c r="F213" s="6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75"/>
    </row>
  </sheetData>
  <sheetProtection/>
  <mergeCells count="42">
    <mergeCell ref="C83:C85"/>
    <mergeCell ref="C68:C70"/>
    <mergeCell ref="A95:A112"/>
    <mergeCell ref="C95:C97"/>
    <mergeCell ref="C98:C100"/>
    <mergeCell ref="C101:C103"/>
    <mergeCell ref="C104:C106"/>
    <mergeCell ref="C110:C112"/>
    <mergeCell ref="C107:C109"/>
    <mergeCell ref="A68:A85"/>
    <mergeCell ref="C56:C58"/>
    <mergeCell ref="C71:C73"/>
    <mergeCell ref="C74:C76"/>
    <mergeCell ref="C77:C79"/>
    <mergeCell ref="C80:C82"/>
    <mergeCell ref="C41:C43"/>
    <mergeCell ref="C44:C46"/>
    <mergeCell ref="C47:C49"/>
    <mergeCell ref="C50:C52"/>
    <mergeCell ref="C53:C55"/>
    <mergeCell ref="A4:B4"/>
    <mergeCell ref="A122:B127"/>
    <mergeCell ref="A5:B10"/>
    <mergeCell ref="A14:B19"/>
    <mergeCell ref="A23:B28"/>
    <mergeCell ref="A32:B37"/>
    <mergeCell ref="A41:A58"/>
    <mergeCell ref="A187:A204"/>
    <mergeCell ref="A160:A177"/>
    <mergeCell ref="C160:C162"/>
    <mergeCell ref="C163:C165"/>
    <mergeCell ref="C166:C168"/>
    <mergeCell ref="C169:C171"/>
    <mergeCell ref="C172:C174"/>
    <mergeCell ref="C175:C177"/>
    <mergeCell ref="A133:A150"/>
    <mergeCell ref="C133:C135"/>
    <mergeCell ref="C136:C138"/>
    <mergeCell ref="C139:C141"/>
    <mergeCell ref="C142:C144"/>
    <mergeCell ref="C145:C147"/>
    <mergeCell ref="C148:C150"/>
  </mergeCells>
  <conditionalFormatting sqref="AA4:AJ4">
    <cfRule type="expression" priority="4" dxfId="9" stopIfTrue="1">
      <formula>$B3&lt;&gt;$B4</formula>
    </cfRule>
  </conditionalFormatting>
  <conditionalFormatting sqref="S4:Z4">
    <cfRule type="expression" priority="6" dxfId="9" stopIfTrue="1">
      <formula>$B3&lt;&gt;$B4</formula>
    </cfRule>
  </conditionalFormatting>
  <conditionalFormatting sqref="G4:R4">
    <cfRule type="expression" priority="5" dxfId="9" stopIfTrue="1">
      <formula>$B2&lt;&gt;$B3</formula>
    </cfRule>
  </conditionalFormatting>
  <conditionalFormatting sqref="AA4:AJ4">
    <cfRule type="expression" priority="3" dxfId="9" stopIfTrue="1">
      <formula>$B3&lt;&gt;$B4</formula>
    </cfRule>
  </conditionalFormatting>
  <conditionalFormatting sqref="S4:Z4">
    <cfRule type="expression" priority="2" dxfId="9" stopIfTrue="1">
      <formula>$B3&lt;&gt;$B4</formula>
    </cfRule>
  </conditionalFormatting>
  <conditionalFormatting sqref="G4:R4">
    <cfRule type="expression" priority="1" dxfId="9" stopIfTrue="1">
      <formula>$B2&lt;&gt;$B3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usuario</cp:lastModifiedBy>
  <dcterms:created xsi:type="dcterms:W3CDTF">2011-01-12T20:41:42Z</dcterms:created>
  <dcterms:modified xsi:type="dcterms:W3CDTF">2013-10-16T20:59:10Z</dcterms:modified>
  <cp:category/>
  <cp:version/>
  <cp:contentType/>
  <cp:contentStatus/>
</cp:coreProperties>
</file>